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itchenko.MOF\Downloads\"/>
    </mc:Choice>
  </mc:AlternateContent>
  <bookViews>
    <workbookView xWindow="0" yWindow="0" windowWidth="27750" windowHeight="12285"/>
  </bookViews>
  <sheets>
    <sheet name="Консолідований перелік 10.09.25" sheetId="1" r:id="rId1"/>
  </sheets>
  <definedNames>
    <definedName name="_xlnm._FilterDatabase" localSheetId="0" hidden="1">'Консолідований перелік 10.09.25'!$A$6:$J$57</definedName>
    <definedName name="_xlnm.Print_Titles" localSheetId="0">'Консолідований перелік 10.09.25'!$4:$6</definedName>
    <definedName name="_xlnm.Print_Area" localSheetId="0">'Консолідований перелік 10.09.25'!$A$1:$K$109</definedName>
  </definedNames>
  <calcPr calcId="162913"/>
</workbook>
</file>

<file path=xl/calcChain.xml><?xml version="1.0" encoding="utf-8"?>
<calcChain xmlns="http://schemas.openxmlformats.org/spreadsheetml/2006/main">
  <c r="F16" i="1" l="1"/>
  <c r="G16" i="1"/>
  <c r="H16" i="1"/>
  <c r="I19" i="1"/>
  <c r="I18" i="1"/>
  <c r="I16" i="1" l="1"/>
  <c r="G7" i="1"/>
  <c r="H7" i="1"/>
  <c r="I7" i="1"/>
  <c r="F7" i="1"/>
  <c r="G36" i="1"/>
  <c r="H36" i="1"/>
  <c r="I36" i="1"/>
  <c r="F36" i="1"/>
  <c r="G48" i="1"/>
  <c r="H48" i="1"/>
  <c r="I48" i="1"/>
  <c r="F48" i="1"/>
  <c r="H109" i="1" l="1"/>
  <c r="G109" i="1"/>
  <c r="F109" i="1"/>
  <c r="I109" i="1"/>
</calcChain>
</file>

<file path=xl/sharedStrings.xml><?xml version="1.0" encoding="utf-8"?>
<sst xmlns="http://schemas.openxmlformats.org/spreadsheetml/2006/main" count="379" uniqueCount="209">
  <si>
    <t>№ п/п</t>
  </si>
  <si>
    <t>Назва публічного інвестиційного проекту/програми публічних інвестицій</t>
  </si>
  <si>
    <t>Сектор / галузь</t>
  </si>
  <si>
    <t xml:space="preserve">Розпочаті публічні інвестиційні проекти (програми публічних інвестицій):  </t>
  </si>
  <si>
    <t xml:space="preserve">Нові публічні інвестиційні проекти (програми публічних інвестицій):  </t>
  </si>
  <si>
    <t>ГРК</t>
  </si>
  <si>
    <t>080825-CAA5E2F6</t>
  </si>
  <si>
    <t>Міністерство у справах ветеранів України</t>
  </si>
  <si>
    <t>Завершення будівництва реабілітаційного комплексу по вул. Спортивній, 4 в смт Великий Любінь Городоцького р-ну Львівської обл. ("Галичина")</t>
  </si>
  <si>
    <t>Забезпечення житлом багатодітних прийомних сімей (дитячих будинків сімейного типу)</t>
  </si>
  <si>
    <t>Міністерство соціальної політики, сім’ї та єдності України</t>
  </si>
  <si>
    <t>040825-30FC5B9E</t>
  </si>
  <si>
    <t>040825-98714C3D</t>
  </si>
  <si>
    <t>«Модернізація та оснащення відділу виробництва радіофармпрепаратів Всеукраїнського центру радіохірургії Клінічної лікарні «Феофанія» Державного управління справами для впровадження нових діагностичних методик в онкології</t>
  </si>
  <si>
    <t>040825-B472A83E</t>
  </si>
  <si>
    <t>060825-74489038</t>
  </si>
  <si>
    <t>Проект із розбудови прикордонної дорожньої інфраструктури та облаштування пунктів пропуску українсько-польського кордону</t>
  </si>
  <si>
    <t>Публічні фінанси</t>
  </si>
  <si>
    <t>Міністерство фінансів України</t>
  </si>
  <si>
    <t>Охорона здоров'я</t>
  </si>
  <si>
    <t>Міністерство охорони здоров'я України</t>
  </si>
  <si>
    <t>Освіта і наука</t>
  </si>
  <si>
    <t>Правова діяльність та судочинство</t>
  </si>
  <si>
    <t>Публічні послуги і повʼязана з ними цифровізація</t>
  </si>
  <si>
    <t>тис грн</t>
  </si>
  <si>
    <t>060825-D32EABAE</t>
  </si>
  <si>
    <t>Реконструкція комплексу будинків, будівель і споруд для створення слідчого ізолятора в 
с. Мартусівка Бориспільського району Київської області</t>
  </si>
  <si>
    <t xml:space="preserve">070825-23A4F1D7
</t>
  </si>
  <si>
    <t>Трансформація охорони здоров’я шляхом реформи та інвестицій в ефективність (THRIVE)</t>
  </si>
  <si>
    <t>Довкілля</t>
  </si>
  <si>
    <t>Розвиток інфраструктури поводження з радіоактивними відходами</t>
  </si>
  <si>
    <t>Міндовкілля (Міненерго)</t>
  </si>
  <si>
    <t xml:space="preserve">010525-2F8A511C                                                                                                     </t>
  </si>
  <si>
    <t>Забезпечення захисту від шкідливої дії вод населених пунктів, виробничих об’єктів та сільськогосподарських угідь, створення безпечних умов життєдіяльності населення</t>
  </si>
  <si>
    <t>Міндовкілля (Мінекономіки)</t>
  </si>
  <si>
    <t>080825-0F5D1D82</t>
  </si>
  <si>
    <t>Удосконалення вищої освіти в Україні заради результатів (UIHERP)</t>
  </si>
  <si>
    <t>060825-DE070ABC</t>
  </si>
  <si>
    <t xml:space="preserve">Створення Центрів професійної досконалості </t>
  </si>
  <si>
    <t>050825-E954DEB8</t>
  </si>
  <si>
    <t>Придбання обладнання, створення та модернізація (проведення реконструкції та капітального ремонту) їдалень (харчоблоків) закладів освіти</t>
  </si>
  <si>
    <t>090825-E62E570C</t>
  </si>
  <si>
    <t>Забезпечення якісної, сучасної та доступної загальної середньої освіти «Нова українська школа»</t>
  </si>
  <si>
    <t>180824-03143CCA</t>
  </si>
  <si>
    <t>Безперешкодний доступ до якісної освіти - шкільні автобуси</t>
  </si>
  <si>
    <t>090825-877677C8</t>
  </si>
  <si>
    <t>Облаштування захисних споруд цивільного захисту (укриттів) у закладах загальної середньої освіти</t>
  </si>
  <si>
    <t>090825-2060E04A</t>
  </si>
  <si>
    <t>Облаштування безпечних умов у закладах, що надають загальну середню освіту (протипожежний захист)</t>
  </si>
  <si>
    <t>090825-3BD00049</t>
  </si>
  <si>
    <t>Модернізація інфраструктури закладів професійної та фахової передвищої освіти</t>
  </si>
  <si>
    <t>060825-FEE36AB8</t>
  </si>
  <si>
    <t>Програма публічних інвестицій у сталу, енергоефективну та інклюзивну модернізацію інфраструктури закладів вищої освіти "Uni4All Energy" ("University for All Energy")</t>
  </si>
  <si>
    <t xml:space="preserve"> «Зміцнення системи охорони здоров'я та збереження життя» (HEAL
 Ukraine)</t>
  </si>
  <si>
    <t>Охорона здоров’я</t>
  </si>
  <si>
    <t>Державне управління справами</t>
  </si>
  <si>
    <t>"Будівництво та оснащення корпусу сучасних трансплантаційних та хірургічних технологій. ДУ "Національний науковий центр хірургії та трансплантології ім. О.О. Шалімова Національної академії медичних наук України"</t>
  </si>
  <si>
    <t>Національна академія медичних наук України</t>
  </si>
  <si>
    <t>050825-7050E3C4</t>
  </si>
  <si>
    <t>Підтримка материнства та дитинства в Україні</t>
  </si>
  <si>
    <t>060825-E48F8B55</t>
  </si>
  <si>
    <t>Розвиток реабілітації в сфері охорони здоров'я</t>
  </si>
  <si>
    <t>070825-BDD949F9</t>
  </si>
  <si>
    <t>Покращення якості та доступності психіатричної допомоги</t>
  </si>
  <si>
    <t>080825-8AE3339B</t>
  </si>
  <si>
    <t>Розбудова мережі закладів, що надають медичну допомогу пацієнтам з онкологічними захворюваннями</t>
  </si>
  <si>
    <t>080825-D3A5912C</t>
  </si>
  <si>
    <t>"Реконструкція комплексу будівель та споруд в частині комплексу господарських служб (поліклініка), Є під поліклініку з відділенням госпітальної терапії, приймальним покоєм та реєстратурою за адресою: м. Київ, Солом'янський район, вул. Шалімова Академіка, 30"</t>
  </si>
  <si>
    <t>080825-D814F31E</t>
  </si>
  <si>
    <t>Розвиток медичної освіти та науки</t>
  </si>
  <si>
    <t xml:space="preserve">Міністерство охорони здоров'я України
</t>
  </si>
  <si>
    <t>080825-FC21C45E</t>
  </si>
  <si>
    <t>Забезпечення закладів охорони здоров'я сучасним обладнанням та медичними виробами</t>
  </si>
  <si>
    <t>110825-38E65737</t>
  </si>
  <si>
    <t>Реконструкція будівлі Українського науково-практичного центру ендокринної хірургії, трансплантації ендокринних органів і тканин Міністерства охорони здоров’я України на Кловському узвозі, 13-А, у Печерському районі м. Києва</t>
  </si>
  <si>
    <t>Разом 2026-2028 рр</t>
  </si>
  <si>
    <t>070825-6B900699</t>
  </si>
  <si>
    <t>Розбудова, відновлення та модернізація об’єктів медичної інфраструктури</t>
  </si>
  <si>
    <t>090825-8B773888</t>
  </si>
  <si>
    <t>Модернізація інфраструктури та матеріальнотехнічної бази судово-медичних установ України</t>
  </si>
  <si>
    <t>100825-77F9D31F</t>
  </si>
  <si>
    <t>Реалізація Національної програми інформатизації</t>
  </si>
  <si>
    <t>Міністерство освіти і науки України</t>
  </si>
  <si>
    <t>Міністерство освіти і науки України  (загальнодержавні витрати)</t>
  </si>
  <si>
    <t xml:space="preserve"> Міністерство освіти і науки України  (загальнодержавні витрати)</t>
  </si>
  <si>
    <t>Міністерство юстиції</t>
  </si>
  <si>
    <t>Міністерство цифрової трансформації України</t>
  </si>
  <si>
    <t>Створення мережі державних ветеранських просторів</t>
  </si>
  <si>
    <t>070825-A82B97D8</t>
  </si>
  <si>
    <t>070825-F6B3C9AD</t>
  </si>
  <si>
    <t>070825-B913B1AA</t>
  </si>
  <si>
    <t>080825-547045A1</t>
  </si>
  <si>
    <t>Джерела та механізм фінансового забезпечення</t>
  </si>
  <si>
    <t>Соціальна сфера</t>
  </si>
  <si>
    <t>загальний фонд державного бюджету</t>
  </si>
  <si>
    <t>субвенція з загального фонду державного бюджету</t>
  </si>
  <si>
    <t>загальний фонд державного бюджету/субвенція з загального фонду державного бюджету</t>
  </si>
  <si>
    <t>спеціальний фонд державного бюджету, кредит, Уряд Республіки Польща</t>
  </si>
  <si>
    <t>спеціальний фонд державного бюджету, кредит, Уряд Французької Республіки</t>
  </si>
  <si>
    <t>спеціальний фонд державного бюджету, грант, Міжнародний банк реконструкції та розвитку</t>
  </si>
  <si>
    <t>спеціальний фонд державного бюджету, кредит, Міжнародний банк реконструкції та розвитку</t>
  </si>
  <si>
    <t>спеціальний фонд державного бюджету, кредит, Європейський інвестиційний банк</t>
  </si>
  <si>
    <t>спеціальний фонд державного бюджету, Державний фонд поводження з радіоактивними відходами</t>
  </si>
  <si>
    <t xml:space="preserve">спеціальний фонд державного бюджету, Державний фонд розвитку водного господарства </t>
  </si>
  <si>
    <t>Розподіл публічних інвестицій на підготовку та реалізацію публічних інвестиційних проектів та програм публічних інвестицій</t>
  </si>
  <si>
    <t>2026 рік</t>
  </si>
  <si>
    <t>2027 рік</t>
  </si>
  <si>
    <t>2028 рік</t>
  </si>
  <si>
    <t>Ідентифікаційний номер</t>
  </si>
  <si>
    <t>Бал за пріоритезацією в Єдиному проектному портфелі публічних інвестицій держави (для нових проектів, програм)</t>
  </si>
  <si>
    <t xml:space="preserve">Соціальна сфера </t>
  </si>
  <si>
    <t xml:space="preserve">Охорона здоров'я </t>
  </si>
  <si>
    <t xml:space="preserve">Освіта і наука </t>
  </si>
  <si>
    <t xml:space="preserve">Правова діяльність та судочинство </t>
  </si>
  <si>
    <t xml:space="preserve">Публічні послуги і повʼязана з ними цифровізація </t>
  </si>
  <si>
    <t xml:space="preserve">Міністерство охорони здоров'я України
 </t>
  </si>
  <si>
    <t xml:space="preserve">Міністерство охорони здоров'я України:
2 395 470,0 тис грн;
Державне управління справами: 
275 203,0 тис. грн
Національна академія медичних наук України:
414 141,0 тис. грн </t>
  </si>
  <si>
    <t xml:space="preserve">спеціальний фонд державного бюджету, кредит, Міжнародний банк реконструкції та розвитку/Банк розвитку Ради Європи 
</t>
  </si>
  <si>
    <r>
      <t xml:space="preserve">Консолідований перелік 
публічних інвестиційних проектів та програм публічних інвестицій єдиного проектного портфеля публічних інвестицій держави і розподіл публічних інвестицій на їх підготовку та реалізацію на 2026-2028 роки у розрізі джерел і механізмів фінансового забезпечення
</t>
    </r>
    <r>
      <rPr>
        <sz val="16"/>
        <rFont val="Times New Roman"/>
        <family val="1"/>
        <charset val="204"/>
      </rPr>
      <t>(станом на 10.09.2025)</t>
    </r>
  </si>
  <si>
    <t>Енергетика</t>
  </si>
  <si>
    <t>110825-44801377</t>
  </si>
  <si>
    <t>Другий проект з передачі електроенергії</t>
  </si>
  <si>
    <t>Міністерство енергетики України</t>
  </si>
  <si>
    <t>110825-C8D5F273</t>
  </si>
  <si>
    <t>Проект підвищення ефективності передачі електроенергії (модернізація підстанцій)</t>
  </si>
  <si>
    <t>спеціальний фонд державного бюджету, кредит, Кредитна установа для відбудови (KfW)</t>
  </si>
  <si>
    <t>050825-DA660C46</t>
  </si>
  <si>
    <t>Реабілітація гідроелектростанцій</t>
  </si>
  <si>
    <t>060825-2D2373E0</t>
  </si>
  <si>
    <t>Проєкт розширення Північного регіону</t>
  </si>
  <si>
    <t>державні гарантії, кредит, Європейський банк реконструкції та розвитку</t>
  </si>
  <si>
    <t>070825-3E80699B</t>
  </si>
  <si>
    <t xml:space="preserve">Модернізація та відновлення об’єктів генерації гідроелектростанцій ПрАТ "Укргідроенерго" (Підтримка енергетичного сектору) </t>
  </si>
  <si>
    <t>110825-BBD35E00</t>
  </si>
  <si>
    <t>Відновлення енергозабезпечення у зимовий період та постачання енергетичних ресурсів (Re-PoWER)</t>
  </si>
  <si>
    <t>Міністерство енергетики України /
Міністерство розвитку громад і територій України</t>
  </si>
  <si>
    <t>110825-17D36A44</t>
  </si>
  <si>
    <t>Будівництво ПЛ 400 кВ Південноукраїнська АЕС - Ісакча</t>
  </si>
  <si>
    <t>державні гарантії, кредит, Європейський інвестиційний банк</t>
  </si>
  <si>
    <t>Житло</t>
  </si>
  <si>
    <t>080825-CD4123A0</t>
  </si>
  <si>
    <t>Ремонт житла для відновлення прав і можливостей людей (HOPE)</t>
  </si>
  <si>
    <t>Міністерство розвитку громад і територій України</t>
  </si>
  <si>
    <t>Муніципальна інфраструктура та послуги</t>
  </si>
  <si>
    <t>120825-A6E5C203</t>
  </si>
  <si>
    <t>Програма розвитку муніципальної інфраструктури України</t>
  </si>
  <si>
    <t>080825-B2AA27AC</t>
  </si>
  <si>
    <t>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</t>
  </si>
  <si>
    <t>спеціальний фонд державного бюджету, кредит, Японське агенство міжнародного співробітництва</t>
  </si>
  <si>
    <t>050825-50C9ADC1</t>
  </si>
  <si>
    <t>Проект з покращення водопостачання у місті Києві</t>
  </si>
  <si>
    <t>110825-B8DE2FAA</t>
  </si>
  <si>
    <t>Надзвичайна кредитна програма для віновлення України</t>
  </si>
  <si>
    <t>110825-0BE610AE</t>
  </si>
  <si>
    <t>Програма з відновлення України</t>
  </si>
  <si>
    <t>050825-526B870F</t>
  </si>
  <si>
    <t>Програма відновлення України ІІІ</t>
  </si>
  <si>
    <t>060825-D641F54E</t>
  </si>
  <si>
    <t>Енергоефективність громадських будівель в Україні</t>
  </si>
  <si>
    <t>спеціальний фонд державного бюджету, грант, Європейський інвестиційний банк</t>
  </si>
  <si>
    <t>070825-2D31BBDB</t>
  </si>
  <si>
    <t>Енергоефективність у громадах (KFW)</t>
  </si>
  <si>
    <t>070825-18E7D715</t>
  </si>
  <si>
    <t>Проект муніципального водного господарства м.Чернівці</t>
  </si>
  <si>
    <t>спеціальний фонд державного бюджету, кредит (Стадія 1), Кредитна установа для відбудови (KfW)</t>
  </si>
  <si>
    <t>спеціальний фонд державного бюджету, кредит (Стадія 2), Кредитна установа для відбудови (KfW)</t>
  </si>
  <si>
    <t>Посилення місцевого самоврядування в Україні</t>
  </si>
  <si>
    <t>спеціальний фонд державного бюджету, грант, Кредитна установа для відбудови (KfW)</t>
  </si>
  <si>
    <t>040825-30D6A93F</t>
  </si>
  <si>
    <t>Розвиток системи водопостачання та водовідведення в місті Миколаїв</t>
  </si>
  <si>
    <t>060825-71845A23</t>
  </si>
  <si>
    <t>Відновлення інфраструктури централізованого водопостачання та водовідведення України</t>
  </si>
  <si>
    <t>Транспорт</t>
  </si>
  <si>
    <t>040825-49ACBF24</t>
  </si>
  <si>
    <t>Завершення будівництва метрополітену у м.Дніпропетровську</t>
  </si>
  <si>
    <t>спеціальний фонд державного бюджету, кредит, Європейський банк реконструкції та розвитку</t>
  </si>
  <si>
    <t>060825-1C79CBCC</t>
  </si>
  <si>
    <t>Модернізація української залізниці</t>
  </si>
  <si>
    <t>Міністерство розвитку громад і територій України /
Державне агентство відновлення та розвитку інфраструктури України</t>
  </si>
  <si>
    <t>070825-07BFF93A</t>
  </si>
  <si>
    <t>«Розвиток транс’європейської транспортної мережі»</t>
  </si>
  <si>
    <t>Державне агентство відновлення та розвитку інфраструктури України</t>
  </si>
  <si>
    <t>100825-45ACD12D</t>
  </si>
  <si>
    <t>Подовження третьої лінії метрополітену у м. Харкові</t>
  </si>
  <si>
    <t>050825-46E1CE35</t>
  </si>
  <si>
    <t>Міський громадський транспорт України</t>
  </si>
  <si>
    <t>060825-B659673C</t>
  </si>
  <si>
    <t>Міський громадський транспорт України ІІ</t>
  </si>
  <si>
    <t>120825-9538C18E</t>
  </si>
  <si>
    <t>Підвищення безпеки автомобільних доріг в містах України</t>
  </si>
  <si>
    <t>070825-6B904C92</t>
  </si>
  <si>
    <t>Транспортний зв’язок в Україні (Фаза 1)</t>
  </si>
  <si>
    <t>060825-9735B7BD</t>
  </si>
  <si>
    <t>Delivering Resilient Infrastructure in Vulnerable Environments (DRIVE) / Створення стійкої інфраструктури у вразливих середовищах в Україні</t>
  </si>
  <si>
    <t>060825-6E2A58AC</t>
  </si>
  <si>
    <t>Постачання рейок акціонерному товариству «Українська залізниця»</t>
  </si>
  <si>
    <t>150825-EA3DD38E</t>
  </si>
  <si>
    <t>Відбудова пріоритетних інфраструктурних об'єктів  (мостів)</t>
  </si>
  <si>
    <t>спеціальний фонд державного бюджету, кредит, Уряд Сполученого Королівства Великої Британії та Північної Ірландії</t>
  </si>
  <si>
    <t>090825-9D7D569B</t>
  </si>
  <si>
    <t>Покращення мереж автомобільних доріг в рамках ініціативи ЄС "Шляхи солідарності (Покращення дорожньої мережі шляхи солідарності FL)</t>
  </si>
  <si>
    <t>Створення та функціонування Національного військового меморіального кладовища</t>
  </si>
  <si>
    <t>РАЗОМ за секторами (галузями)</t>
  </si>
  <si>
    <t>080825-6395C750</t>
  </si>
  <si>
    <t>080825-F3D176DF</t>
  </si>
  <si>
    <t xml:space="preserve">
120825-FCD667D0
</t>
  </si>
  <si>
    <t>Розширення критично важливих Дунайських логістичних ланцюгів (RELINC)</t>
  </si>
  <si>
    <t>Відновлення критично важливої логістичної інфраструктури та мережевого сполучення (RELINC 3)</t>
  </si>
  <si>
    <t xml:space="preserve">Відновлення критично важливої логістичної інфраструктури та мережевого сполучення («RELINC»)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</si>
</sst>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name val="Calibri"/>
      <scheme val="minor"/>
    </font>
    <font>
      <sz val="14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000000"/>
      <name val="Calibri"/>
      <scheme val="minor"/>
    </font>
    <font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/>
    <xf numFmtId="0" fontId="5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tabSelected="1" zoomScaleNormal="100" zoomScaleSheetLayoutView="80" workbookViewId="0">
      <pane ySplit="6" topLeftCell="A64" activePane="bottomLeft" state="frozen"/>
      <selection activeCell="B1" sqref="B1"/>
      <selection pane="bottomLeft" activeCell="C65" sqref="C65"/>
    </sheetView>
  </sheetViews>
  <sheetFormatPr defaultColWidth="14.42578125" defaultRowHeight="15" customHeight="1" x14ac:dyDescent="0.25"/>
  <cols>
    <col min="1" max="1" width="5" customWidth="1"/>
    <col min="2" max="2" width="23.5703125" style="6" customWidth="1"/>
    <col min="3" max="3" width="36.140625" style="6" customWidth="1"/>
    <col min="4" max="4" width="16.28515625" style="5" customWidth="1"/>
    <col min="5" max="5" width="21.140625" style="6" customWidth="1"/>
    <col min="6" max="6" width="19.28515625" style="5" customWidth="1"/>
    <col min="7" max="7" width="17.85546875" style="5" customWidth="1"/>
    <col min="8" max="8" width="20.140625" style="5" customWidth="1"/>
    <col min="9" max="9" width="20.42578125" style="5" customWidth="1"/>
    <col min="10" max="10" width="38.140625" style="5" customWidth="1"/>
    <col min="11" max="11" width="35.42578125" style="6" customWidth="1"/>
  </cols>
  <sheetData>
    <row r="1" spans="1:11" s="2" customFormat="1" ht="15" customHeight="1" x14ac:dyDescent="0.25">
      <c r="B1" s="6"/>
      <c r="C1" s="6"/>
      <c r="D1" s="5"/>
      <c r="E1" s="6"/>
      <c r="F1" s="5"/>
      <c r="G1" s="5"/>
      <c r="H1" s="5"/>
      <c r="I1" s="5"/>
      <c r="J1" s="5"/>
      <c r="K1" s="6"/>
    </row>
    <row r="2" spans="1:11" ht="93" customHeight="1" x14ac:dyDescent="0.25">
      <c r="A2" s="73" t="s">
        <v>118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8.75" x14ac:dyDescent="0.3">
      <c r="A3" s="1"/>
      <c r="B3" s="8"/>
      <c r="C3" s="8"/>
      <c r="D3" s="7"/>
      <c r="E3" s="8"/>
      <c r="F3" s="7"/>
      <c r="G3" s="7"/>
      <c r="H3" s="7"/>
      <c r="I3" s="7"/>
      <c r="J3" s="7"/>
      <c r="K3" s="12" t="s">
        <v>24</v>
      </c>
    </row>
    <row r="4" spans="1:11" ht="58.5" customHeight="1" x14ac:dyDescent="0.25">
      <c r="A4" s="51" t="s">
        <v>0</v>
      </c>
      <c r="B4" s="51" t="s">
        <v>108</v>
      </c>
      <c r="C4" s="51" t="s">
        <v>1</v>
      </c>
      <c r="D4" s="51" t="s">
        <v>2</v>
      </c>
      <c r="E4" s="51" t="s">
        <v>109</v>
      </c>
      <c r="F4" s="51" t="s">
        <v>104</v>
      </c>
      <c r="G4" s="51"/>
      <c r="H4" s="51"/>
      <c r="I4" s="51"/>
      <c r="J4" s="51" t="s">
        <v>92</v>
      </c>
      <c r="K4" s="74" t="s">
        <v>5</v>
      </c>
    </row>
    <row r="5" spans="1:11" ht="64.5" customHeight="1" x14ac:dyDescent="0.25">
      <c r="A5" s="72"/>
      <c r="B5" s="75"/>
      <c r="C5" s="75"/>
      <c r="D5" s="71"/>
      <c r="E5" s="51"/>
      <c r="F5" s="56" t="s">
        <v>105</v>
      </c>
      <c r="G5" s="56" t="s">
        <v>106</v>
      </c>
      <c r="H5" s="56" t="s">
        <v>107</v>
      </c>
      <c r="I5" s="56" t="s">
        <v>75</v>
      </c>
      <c r="J5" s="71"/>
      <c r="K5" s="74"/>
    </row>
    <row r="6" spans="1:11" ht="22.5" customHeight="1" x14ac:dyDescent="0.25">
      <c r="A6" s="72"/>
      <c r="B6" s="75"/>
      <c r="C6" s="75"/>
      <c r="D6" s="71"/>
      <c r="E6" s="51"/>
      <c r="F6" s="71"/>
      <c r="G6" s="71"/>
      <c r="H6" s="71"/>
      <c r="I6" s="56"/>
      <c r="J6" s="71"/>
      <c r="K6" s="74"/>
    </row>
    <row r="7" spans="1:11" s="2" customFormat="1" ht="22.5" customHeight="1" x14ac:dyDescent="0.25">
      <c r="A7" s="9"/>
      <c r="B7" s="16" t="s">
        <v>110</v>
      </c>
      <c r="C7" s="37"/>
      <c r="D7" s="38"/>
      <c r="E7" s="37"/>
      <c r="F7" s="39">
        <f>SUM(F9:F12)</f>
        <v>5685656.1000000006</v>
      </c>
      <c r="G7" s="39">
        <f t="shared" ref="G7:I7" si="0">SUM(G9:G12)</f>
        <v>2559104.1</v>
      </c>
      <c r="H7" s="39">
        <f t="shared" si="0"/>
        <v>861776.8</v>
      </c>
      <c r="I7" s="39">
        <f t="shared" si="0"/>
        <v>9106537</v>
      </c>
      <c r="J7" s="38"/>
      <c r="K7" s="37"/>
    </row>
    <row r="8" spans="1:11" s="2" customFormat="1" ht="43.5" customHeight="1" x14ac:dyDescent="0.25">
      <c r="A8" s="51" t="s">
        <v>3</v>
      </c>
      <c r="B8" s="51"/>
      <c r="C8" s="51"/>
      <c r="D8" s="51"/>
      <c r="E8" s="40"/>
      <c r="F8" s="41"/>
      <c r="G8" s="41"/>
      <c r="H8" s="41"/>
      <c r="I8" s="41"/>
      <c r="J8" s="42"/>
      <c r="K8" s="40"/>
    </row>
    <row r="9" spans="1:11" s="2" customFormat="1" ht="31.5" x14ac:dyDescent="0.25">
      <c r="A9" s="13">
        <v>1</v>
      </c>
      <c r="B9" s="17" t="s">
        <v>88</v>
      </c>
      <c r="C9" s="17" t="s">
        <v>87</v>
      </c>
      <c r="D9" s="17" t="s">
        <v>93</v>
      </c>
      <c r="E9" s="17"/>
      <c r="F9" s="18">
        <v>1077828.1000000001</v>
      </c>
      <c r="G9" s="19">
        <v>863052.1</v>
      </c>
      <c r="H9" s="19">
        <v>14388.4</v>
      </c>
      <c r="I9" s="19">
        <v>1955268.6</v>
      </c>
      <c r="J9" s="17" t="s">
        <v>95</v>
      </c>
      <c r="K9" s="17" t="s">
        <v>7</v>
      </c>
    </row>
    <row r="10" spans="1:11" s="2" customFormat="1" ht="47.25" x14ac:dyDescent="0.25">
      <c r="A10" s="13">
        <v>2</v>
      </c>
      <c r="B10" s="17" t="s">
        <v>89</v>
      </c>
      <c r="C10" s="17" t="s">
        <v>201</v>
      </c>
      <c r="D10" s="17" t="s">
        <v>93</v>
      </c>
      <c r="E10" s="17"/>
      <c r="F10" s="18">
        <v>3615874.6</v>
      </c>
      <c r="G10" s="19">
        <v>863052</v>
      </c>
      <c r="H10" s="19">
        <v>14388.4</v>
      </c>
      <c r="I10" s="19">
        <v>4493315</v>
      </c>
      <c r="J10" s="17" t="s">
        <v>94</v>
      </c>
      <c r="K10" s="17" t="s">
        <v>7</v>
      </c>
    </row>
    <row r="11" spans="1:11" s="2" customFormat="1" ht="78.75" x14ac:dyDescent="0.25">
      <c r="A11" s="13">
        <v>3</v>
      </c>
      <c r="B11" s="17" t="s">
        <v>90</v>
      </c>
      <c r="C11" s="17" t="s">
        <v>8</v>
      </c>
      <c r="D11" s="17" t="s">
        <v>93</v>
      </c>
      <c r="E11" s="20"/>
      <c r="F11" s="19">
        <v>158953.4</v>
      </c>
      <c r="G11" s="21"/>
      <c r="H11" s="19"/>
      <c r="I11" s="19">
        <v>158953.4</v>
      </c>
      <c r="J11" s="17" t="s">
        <v>94</v>
      </c>
      <c r="K11" s="17" t="s">
        <v>10</v>
      </c>
    </row>
    <row r="12" spans="1:11" s="2" customFormat="1" ht="47.25" x14ac:dyDescent="0.25">
      <c r="A12" s="13">
        <v>4</v>
      </c>
      <c r="B12" s="17" t="s">
        <v>91</v>
      </c>
      <c r="C12" s="17" t="s">
        <v>9</v>
      </c>
      <c r="D12" s="17" t="s">
        <v>93</v>
      </c>
      <c r="E12" s="17"/>
      <c r="F12" s="19">
        <v>833000</v>
      </c>
      <c r="G12" s="22">
        <v>833000</v>
      </c>
      <c r="H12" s="22">
        <v>833000</v>
      </c>
      <c r="I12" s="19">
        <v>2499000</v>
      </c>
      <c r="J12" s="17" t="s">
        <v>95</v>
      </c>
      <c r="K12" s="17" t="s">
        <v>10</v>
      </c>
    </row>
    <row r="13" spans="1:11" s="6" customFormat="1" ht="21.75" customHeight="1" x14ac:dyDescent="0.25">
      <c r="A13" s="4"/>
      <c r="B13" s="16" t="s">
        <v>17</v>
      </c>
      <c r="C13" s="37"/>
      <c r="D13" s="37"/>
      <c r="E13" s="37"/>
      <c r="F13" s="39">
        <v>688081.9</v>
      </c>
      <c r="G13" s="39">
        <v>242197.6</v>
      </c>
      <c r="H13" s="39">
        <v>0</v>
      </c>
      <c r="I13" s="39">
        <v>930279.5</v>
      </c>
      <c r="J13" s="37"/>
      <c r="K13" s="37"/>
    </row>
    <row r="14" spans="1:11" s="2" customFormat="1" ht="39.75" customHeight="1" x14ac:dyDescent="0.25">
      <c r="A14" s="51" t="s">
        <v>3</v>
      </c>
      <c r="B14" s="51"/>
      <c r="C14" s="51"/>
      <c r="D14" s="51"/>
      <c r="E14" s="40"/>
      <c r="F14" s="41"/>
      <c r="G14" s="41"/>
      <c r="H14" s="41"/>
      <c r="I14" s="41"/>
      <c r="J14" s="40"/>
      <c r="K14" s="40"/>
    </row>
    <row r="15" spans="1:11" s="2" customFormat="1" ht="100.5" customHeight="1" x14ac:dyDescent="0.25">
      <c r="A15" s="13">
        <v>5</v>
      </c>
      <c r="B15" s="43" t="s">
        <v>15</v>
      </c>
      <c r="C15" s="17" t="s">
        <v>16</v>
      </c>
      <c r="D15" s="23" t="s">
        <v>17</v>
      </c>
      <c r="E15" s="24"/>
      <c r="F15" s="25">
        <v>688081.9</v>
      </c>
      <c r="G15" s="25">
        <v>242197.6</v>
      </c>
      <c r="H15" s="25"/>
      <c r="I15" s="25">
        <v>930279.5</v>
      </c>
      <c r="J15" s="26" t="s">
        <v>97</v>
      </c>
      <c r="K15" s="23" t="s">
        <v>18</v>
      </c>
    </row>
    <row r="16" spans="1:11" s="6" customFormat="1" ht="19.5" customHeight="1" x14ac:dyDescent="0.25">
      <c r="A16" s="4"/>
      <c r="B16" s="16" t="s">
        <v>111</v>
      </c>
      <c r="C16" s="37"/>
      <c r="D16" s="37"/>
      <c r="E16" s="37"/>
      <c r="F16" s="39">
        <f t="shared" ref="F16:G16" si="1">F18+F20+F21+F22+F23+F24+F25+F26+F27+F28+F29+F30+F32++F33+F34+F35+F19</f>
        <v>18550446.199999999</v>
      </c>
      <c r="G16" s="39">
        <f t="shared" si="1"/>
        <v>9787925.1999999993</v>
      </c>
      <c r="H16" s="39">
        <f>H18+H20+H21+H22+H23+H24+H25+H26+H27+H28+H29+H30+H32++H33+H34+H35+H19</f>
        <v>5043801.4431111105</v>
      </c>
      <c r="I16" s="39">
        <f>I18+I20+I21+I22+I23+I24+I25+I26+I27+I28+I29+I30+I32++I33+I34+I35+I19</f>
        <v>33382172.843111105</v>
      </c>
      <c r="J16" s="37"/>
      <c r="K16" s="37"/>
    </row>
    <row r="17" spans="1:11" s="2" customFormat="1" ht="46.5" customHeight="1" x14ac:dyDescent="0.25">
      <c r="A17" s="51" t="s">
        <v>3</v>
      </c>
      <c r="B17" s="51"/>
      <c r="C17" s="51"/>
      <c r="D17" s="51"/>
      <c r="E17" s="40"/>
      <c r="F17" s="41"/>
      <c r="G17" s="41"/>
      <c r="H17" s="41"/>
      <c r="I17" s="41"/>
      <c r="J17" s="40"/>
      <c r="K17" s="40"/>
    </row>
    <row r="18" spans="1:11" s="2" customFormat="1" ht="73.5" customHeight="1" x14ac:dyDescent="0.25">
      <c r="A18" s="51">
        <v>6</v>
      </c>
      <c r="B18" s="53" t="s">
        <v>11</v>
      </c>
      <c r="C18" s="53" t="s">
        <v>53</v>
      </c>
      <c r="D18" s="70" t="s">
        <v>54</v>
      </c>
      <c r="E18" s="56"/>
      <c r="F18" s="28">
        <v>5561378.2000000002</v>
      </c>
      <c r="G18" s="25">
        <v>1000</v>
      </c>
      <c r="H18" s="25"/>
      <c r="I18" s="25">
        <f>H18+G18+F18</f>
        <v>5562378.2000000002</v>
      </c>
      <c r="J18" s="29" t="s">
        <v>117</v>
      </c>
      <c r="K18" s="70" t="s">
        <v>20</v>
      </c>
    </row>
    <row r="19" spans="1:11" s="2" customFormat="1" ht="75.75" customHeight="1" x14ac:dyDescent="0.25">
      <c r="A19" s="51"/>
      <c r="B19" s="53"/>
      <c r="C19" s="53"/>
      <c r="D19" s="70"/>
      <c r="E19" s="56"/>
      <c r="F19" s="28">
        <v>1491549.9</v>
      </c>
      <c r="G19" s="25">
        <v>1020</v>
      </c>
      <c r="H19" s="25"/>
      <c r="I19" s="25">
        <f>H19+G19+F19</f>
        <v>1492569.9</v>
      </c>
      <c r="J19" s="29" t="s">
        <v>99</v>
      </c>
      <c r="K19" s="70"/>
    </row>
    <row r="20" spans="1:11" s="2" customFormat="1" ht="141.75" x14ac:dyDescent="0.25">
      <c r="A20" s="13">
        <v>7</v>
      </c>
      <c r="B20" s="17" t="s">
        <v>12</v>
      </c>
      <c r="C20" s="17" t="s">
        <v>13</v>
      </c>
      <c r="D20" s="23" t="s">
        <v>54</v>
      </c>
      <c r="E20" s="24"/>
      <c r="F20" s="28">
        <v>23060</v>
      </c>
      <c r="G20" s="25"/>
      <c r="H20" s="25"/>
      <c r="I20" s="25">
        <v>23060</v>
      </c>
      <c r="J20" s="17" t="s">
        <v>94</v>
      </c>
      <c r="K20" s="23" t="s">
        <v>55</v>
      </c>
    </row>
    <row r="21" spans="1:11" s="2" customFormat="1" ht="126" x14ac:dyDescent="0.25">
      <c r="A21" s="13">
        <v>8</v>
      </c>
      <c r="B21" s="17" t="s">
        <v>14</v>
      </c>
      <c r="C21" s="17" t="s">
        <v>56</v>
      </c>
      <c r="D21" s="23" t="s">
        <v>19</v>
      </c>
      <c r="E21" s="24"/>
      <c r="F21" s="28">
        <v>250000</v>
      </c>
      <c r="G21" s="25">
        <v>200000</v>
      </c>
      <c r="H21" s="25">
        <v>200000</v>
      </c>
      <c r="I21" s="25">
        <v>650000</v>
      </c>
      <c r="J21" s="17" t="s">
        <v>94</v>
      </c>
      <c r="K21" s="23" t="s">
        <v>57</v>
      </c>
    </row>
    <row r="22" spans="1:11" s="2" customFormat="1" ht="47.25" x14ac:dyDescent="0.25">
      <c r="A22" s="13">
        <v>9</v>
      </c>
      <c r="B22" s="17" t="s">
        <v>58</v>
      </c>
      <c r="C22" s="17" t="s">
        <v>59</v>
      </c>
      <c r="D22" s="23" t="s">
        <v>19</v>
      </c>
      <c r="E22" s="24"/>
      <c r="F22" s="30">
        <v>1485602</v>
      </c>
      <c r="G22" s="25">
        <v>706000</v>
      </c>
      <c r="H22" s="25">
        <v>452679</v>
      </c>
      <c r="I22" s="25">
        <v>2644281</v>
      </c>
      <c r="J22" s="17" t="s">
        <v>96</v>
      </c>
      <c r="K22" s="23" t="s">
        <v>115</v>
      </c>
    </row>
    <row r="23" spans="1:11" s="2" customFormat="1" ht="41.25" customHeight="1" x14ac:dyDescent="0.25">
      <c r="A23" s="13">
        <v>10</v>
      </c>
      <c r="B23" s="17" t="s">
        <v>60</v>
      </c>
      <c r="C23" s="17" t="s">
        <v>61</v>
      </c>
      <c r="D23" s="23" t="s">
        <v>54</v>
      </c>
      <c r="E23" s="24"/>
      <c r="F23" s="30">
        <v>530000</v>
      </c>
      <c r="G23" s="25">
        <v>1400922.9</v>
      </c>
      <c r="H23" s="25">
        <v>574753.5</v>
      </c>
      <c r="I23" s="25">
        <v>2505676.4</v>
      </c>
      <c r="J23" s="17" t="s">
        <v>95</v>
      </c>
      <c r="K23" s="23" t="s">
        <v>20</v>
      </c>
    </row>
    <row r="24" spans="1:11" s="2" customFormat="1" ht="31.5" x14ac:dyDescent="0.25">
      <c r="A24" s="13">
        <v>11</v>
      </c>
      <c r="B24" s="17" t="s">
        <v>62</v>
      </c>
      <c r="C24" s="17" t="s">
        <v>63</v>
      </c>
      <c r="D24" s="23" t="s">
        <v>19</v>
      </c>
      <c r="E24" s="24"/>
      <c r="F24" s="30">
        <v>297166</v>
      </c>
      <c r="G24" s="25">
        <v>1863825.3</v>
      </c>
      <c r="H24" s="25">
        <v>1007800.4</v>
      </c>
      <c r="I24" s="25">
        <v>3168791.6999999997</v>
      </c>
      <c r="J24" s="17" t="s">
        <v>95</v>
      </c>
      <c r="K24" s="23" t="s">
        <v>20</v>
      </c>
    </row>
    <row r="25" spans="1:11" s="2" customFormat="1" ht="52.5" customHeight="1" x14ac:dyDescent="0.25">
      <c r="A25" s="51">
        <v>12</v>
      </c>
      <c r="B25" s="53" t="s">
        <v>64</v>
      </c>
      <c r="C25" s="53" t="s">
        <v>65</v>
      </c>
      <c r="D25" s="70" t="s">
        <v>19</v>
      </c>
      <c r="E25" s="56"/>
      <c r="F25" s="28">
        <v>1180000</v>
      </c>
      <c r="G25" s="25">
        <v>1100000</v>
      </c>
      <c r="H25" s="25">
        <v>700000</v>
      </c>
      <c r="I25" s="25">
        <v>2980000</v>
      </c>
      <c r="J25" s="17" t="s">
        <v>96</v>
      </c>
      <c r="K25" s="23" t="s">
        <v>20</v>
      </c>
    </row>
    <row r="26" spans="1:11" s="2" customFormat="1" ht="48.75" customHeight="1" x14ac:dyDescent="0.25">
      <c r="A26" s="51"/>
      <c r="B26" s="53"/>
      <c r="C26" s="53"/>
      <c r="D26" s="70"/>
      <c r="E26" s="56"/>
      <c r="F26" s="28">
        <v>526504.30000000005</v>
      </c>
      <c r="G26" s="25"/>
      <c r="H26" s="25"/>
      <c r="I26" s="25">
        <v>526504.30000000005</v>
      </c>
      <c r="J26" s="26" t="s">
        <v>98</v>
      </c>
      <c r="K26" s="23" t="s">
        <v>20</v>
      </c>
    </row>
    <row r="27" spans="1:11" s="2" customFormat="1" ht="141.75" x14ac:dyDescent="0.25">
      <c r="A27" s="13">
        <v>13</v>
      </c>
      <c r="B27" s="17" t="s">
        <v>66</v>
      </c>
      <c r="C27" s="17" t="s">
        <v>67</v>
      </c>
      <c r="D27" s="23" t="s">
        <v>19</v>
      </c>
      <c r="E27" s="24"/>
      <c r="F27" s="30">
        <v>75745</v>
      </c>
      <c r="G27" s="25"/>
      <c r="H27" s="25"/>
      <c r="I27" s="25">
        <v>75745</v>
      </c>
      <c r="J27" s="17" t="s">
        <v>94</v>
      </c>
      <c r="K27" s="23" t="s">
        <v>57</v>
      </c>
    </row>
    <row r="28" spans="1:11" s="2" customFormat="1" ht="47.25" x14ac:dyDescent="0.25">
      <c r="A28" s="13">
        <v>14</v>
      </c>
      <c r="B28" s="17" t="s">
        <v>68</v>
      </c>
      <c r="C28" s="17" t="s">
        <v>69</v>
      </c>
      <c r="D28" s="23" t="s">
        <v>19</v>
      </c>
      <c r="E28" s="24"/>
      <c r="F28" s="30">
        <v>994295.6</v>
      </c>
      <c r="G28" s="25">
        <v>1280000</v>
      </c>
      <c r="H28" s="25">
        <v>600000</v>
      </c>
      <c r="I28" s="25">
        <v>2874295.6</v>
      </c>
      <c r="J28" s="17" t="s">
        <v>94</v>
      </c>
      <c r="K28" s="23" t="s">
        <v>70</v>
      </c>
    </row>
    <row r="29" spans="1:11" s="2" customFormat="1" ht="47.25" x14ac:dyDescent="0.25">
      <c r="A29" s="13">
        <v>15</v>
      </c>
      <c r="B29" s="17" t="s">
        <v>71</v>
      </c>
      <c r="C29" s="17" t="s">
        <v>72</v>
      </c>
      <c r="D29" s="23" t="s">
        <v>54</v>
      </c>
      <c r="E29" s="24"/>
      <c r="F29" s="28">
        <v>1000000</v>
      </c>
      <c r="G29" s="25">
        <v>500000</v>
      </c>
      <c r="H29" s="25">
        <v>419549.7</v>
      </c>
      <c r="I29" s="25">
        <v>1919549.7</v>
      </c>
      <c r="J29" s="17" t="s">
        <v>94</v>
      </c>
      <c r="K29" s="23" t="s">
        <v>20</v>
      </c>
    </row>
    <row r="30" spans="1:11" s="2" customFormat="1" ht="126" x14ac:dyDescent="0.25">
      <c r="A30" s="13">
        <v>16</v>
      </c>
      <c r="B30" s="17" t="s">
        <v>73</v>
      </c>
      <c r="C30" s="17" t="s">
        <v>74</v>
      </c>
      <c r="D30" s="23" t="s">
        <v>54</v>
      </c>
      <c r="E30" s="24"/>
      <c r="F30" s="28">
        <v>600000</v>
      </c>
      <c r="G30" s="25"/>
      <c r="H30" s="25"/>
      <c r="I30" s="25">
        <v>600000</v>
      </c>
      <c r="J30" s="17" t="s">
        <v>94</v>
      </c>
      <c r="K30" s="23" t="s">
        <v>20</v>
      </c>
    </row>
    <row r="31" spans="1:11" s="2" customFormat="1" ht="26.25" customHeight="1" x14ac:dyDescent="0.25">
      <c r="A31" s="51" t="s">
        <v>4</v>
      </c>
      <c r="B31" s="51"/>
      <c r="C31" s="51"/>
      <c r="D31" s="51"/>
      <c r="E31" s="40"/>
      <c r="F31" s="41"/>
      <c r="G31" s="41"/>
      <c r="H31" s="41"/>
      <c r="I31" s="25"/>
      <c r="J31" s="40"/>
      <c r="K31" s="40"/>
    </row>
    <row r="32" spans="1:11" s="2" customFormat="1" ht="126" x14ac:dyDescent="0.25">
      <c r="A32" s="51">
        <v>17</v>
      </c>
      <c r="B32" s="52" t="s">
        <v>76</v>
      </c>
      <c r="C32" s="50" t="s">
        <v>77</v>
      </c>
      <c r="D32" s="50" t="s">
        <v>19</v>
      </c>
      <c r="E32" s="50">
        <v>55</v>
      </c>
      <c r="F32" s="31">
        <v>3084814</v>
      </c>
      <c r="G32" s="32">
        <v>1600000</v>
      </c>
      <c r="H32" s="32">
        <v>700000</v>
      </c>
      <c r="I32" s="25">
        <v>5384814</v>
      </c>
      <c r="J32" s="17" t="s">
        <v>96</v>
      </c>
      <c r="K32" s="33" t="s">
        <v>116</v>
      </c>
    </row>
    <row r="33" spans="1:12" s="2" customFormat="1" ht="47.25" x14ac:dyDescent="0.25">
      <c r="A33" s="51"/>
      <c r="B33" s="52"/>
      <c r="C33" s="50"/>
      <c r="D33" s="50"/>
      <c r="E33" s="50"/>
      <c r="F33" s="32">
        <v>818149.9</v>
      </c>
      <c r="G33" s="32"/>
      <c r="H33" s="32"/>
      <c r="I33" s="25">
        <v>818149.9</v>
      </c>
      <c r="J33" s="26" t="s">
        <v>98</v>
      </c>
      <c r="K33" s="34" t="s">
        <v>20</v>
      </c>
    </row>
    <row r="34" spans="1:12" s="2" customFormat="1" ht="47.25" x14ac:dyDescent="0.25">
      <c r="A34" s="13">
        <v>18</v>
      </c>
      <c r="B34" s="17" t="s">
        <v>27</v>
      </c>
      <c r="C34" s="17" t="s">
        <v>28</v>
      </c>
      <c r="D34" s="23" t="s">
        <v>19</v>
      </c>
      <c r="E34" s="24">
        <v>75</v>
      </c>
      <c r="F34" s="28">
        <v>213929.3</v>
      </c>
      <c r="G34" s="25">
        <v>565000</v>
      </c>
      <c r="H34" s="25">
        <v>389018.84311111108</v>
      </c>
      <c r="I34" s="25">
        <v>1167948.1431111111</v>
      </c>
      <c r="J34" s="29" t="s">
        <v>99</v>
      </c>
      <c r="K34" s="23" t="s">
        <v>20</v>
      </c>
    </row>
    <row r="35" spans="1:12" s="2" customFormat="1" ht="47.25" x14ac:dyDescent="0.25">
      <c r="A35" s="13">
        <v>19</v>
      </c>
      <c r="B35" s="35" t="s">
        <v>78</v>
      </c>
      <c r="C35" s="34" t="s">
        <v>79</v>
      </c>
      <c r="D35" s="34" t="s">
        <v>19</v>
      </c>
      <c r="E35" s="34">
        <v>55</v>
      </c>
      <c r="F35" s="32">
        <v>418252</v>
      </c>
      <c r="G35" s="32">
        <v>570157</v>
      </c>
      <c r="H35" s="32"/>
      <c r="I35" s="25">
        <v>988409</v>
      </c>
      <c r="J35" s="17" t="s">
        <v>94</v>
      </c>
      <c r="K35" s="34" t="s">
        <v>20</v>
      </c>
    </row>
    <row r="36" spans="1:12" s="2" customFormat="1" ht="22.5" customHeight="1" x14ac:dyDescent="0.25">
      <c r="A36" s="9"/>
      <c r="B36" s="16" t="s">
        <v>112</v>
      </c>
      <c r="C36" s="37"/>
      <c r="D36" s="38"/>
      <c r="E36" s="37"/>
      <c r="F36" s="39">
        <f>SUM(F38:F47)</f>
        <v>15017085.4</v>
      </c>
      <c r="G36" s="39">
        <f t="shared" ref="G36:I36" si="2">SUM(G38:G47)</f>
        <v>27386372</v>
      </c>
      <c r="H36" s="39">
        <f t="shared" si="2"/>
        <v>26760000</v>
      </c>
      <c r="I36" s="39">
        <f t="shared" si="2"/>
        <v>69163457.399999991</v>
      </c>
      <c r="J36" s="37"/>
      <c r="K36" s="37"/>
    </row>
    <row r="37" spans="1:12" s="2" customFormat="1" ht="32.25" customHeight="1" x14ac:dyDescent="0.25">
      <c r="A37" s="51" t="s">
        <v>3</v>
      </c>
      <c r="B37" s="51"/>
      <c r="C37" s="51"/>
      <c r="D37" s="51"/>
      <c r="E37" s="40"/>
      <c r="F37" s="41"/>
      <c r="G37" s="41"/>
      <c r="H37" s="41"/>
      <c r="I37" s="41"/>
      <c r="J37" s="40"/>
      <c r="K37" s="40"/>
    </row>
    <row r="38" spans="1:12" s="2" customFormat="1" ht="31.5" x14ac:dyDescent="0.25">
      <c r="A38" s="69">
        <v>20</v>
      </c>
      <c r="B38" s="53" t="s">
        <v>35</v>
      </c>
      <c r="C38" s="53" t="s">
        <v>36</v>
      </c>
      <c r="D38" s="70" t="s">
        <v>21</v>
      </c>
      <c r="E38" s="53"/>
      <c r="F38" s="28">
        <v>500000</v>
      </c>
      <c r="G38" s="28"/>
      <c r="H38" s="28"/>
      <c r="I38" s="28">
        <v>500000</v>
      </c>
      <c r="J38" s="17" t="s">
        <v>94</v>
      </c>
      <c r="K38" s="17" t="s">
        <v>82</v>
      </c>
      <c r="L38" s="11"/>
    </row>
    <row r="39" spans="1:12" s="2" customFormat="1" ht="47.25" x14ac:dyDescent="0.25">
      <c r="A39" s="69"/>
      <c r="B39" s="53"/>
      <c r="C39" s="53"/>
      <c r="D39" s="70"/>
      <c r="E39" s="53"/>
      <c r="F39" s="28">
        <v>1103059.8</v>
      </c>
      <c r="G39" s="25"/>
      <c r="H39" s="25"/>
      <c r="I39" s="28">
        <v>1103059.8</v>
      </c>
      <c r="J39" s="29" t="s">
        <v>100</v>
      </c>
      <c r="K39" s="23" t="s">
        <v>82</v>
      </c>
    </row>
    <row r="40" spans="1:12" s="2" customFormat="1" ht="78.75" x14ac:dyDescent="0.25">
      <c r="A40" s="13">
        <v>21</v>
      </c>
      <c r="B40" s="17" t="s">
        <v>39</v>
      </c>
      <c r="C40" s="17" t="s">
        <v>40</v>
      </c>
      <c r="D40" s="23" t="s">
        <v>21</v>
      </c>
      <c r="E40" s="24"/>
      <c r="F40" s="28">
        <v>1000000</v>
      </c>
      <c r="G40" s="25">
        <v>10000000</v>
      </c>
      <c r="H40" s="25">
        <v>10000000</v>
      </c>
      <c r="I40" s="28">
        <v>21000000</v>
      </c>
      <c r="J40" s="17" t="s">
        <v>95</v>
      </c>
      <c r="K40" s="23" t="s">
        <v>83</v>
      </c>
    </row>
    <row r="41" spans="1:12" s="2" customFormat="1" ht="47.25" x14ac:dyDescent="0.25">
      <c r="A41" s="13">
        <v>22</v>
      </c>
      <c r="B41" s="17" t="s">
        <v>41</v>
      </c>
      <c r="C41" s="17" t="s">
        <v>42</v>
      </c>
      <c r="D41" s="23" t="s">
        <v>21</v>
      </c>
      <c r="E41" s="24"/>
      <c r="F41" s="28">
        <v>3000000</v>
      </c>
      <c r="G41" s="25">
        <v>2000000</v>
      </c>
      <c r="H41" s="25">
        <v>2000000</v>
      </c>
      <c r="I41" s="28">
        <v>7000000</v>
      </c>
      <c r="J41" s="17" t="s">
        <v>95</v>
      </c>
      <c r="K41" s="23" t="s">
        <v>83</v>
      </c>
    </row>
    <row r="42" spans="1:12" s="2" customFormat="1" ht="47.25" x14ac:dyDescent="0.25">
      <c r="A42" s="13">
        <v>23</v>
      </c>
      <c r="B42" s="17" t="s">
        <v>43</v>
      </c>
      <c r="C42" s="17" t="s">
        <v>44</v>
      </c>
      <c r="D42" s="23" t="s">
        <v>21</v>
      </c>
      <c r="E42" s="24"/>
      <c r="F42" s="28">
        <v>2000000</v>
      </c>
      <c r="G42" s="25"/>
      <c r="H42" s="25"/>
      <c r="I42" s="28">
        <v>2000000</v>
      </c>
      <c r="J42" s="17" t="s">
        <v>95</v>
      </c>
      <c r="K42" s="23" t="s">
        <v>83</v>
      </c>
    </row>
    <row r="43" spans="1:12" s="2" customFormat="1" ht="70.5" customHeight="1" x14ac:dyDescent="0.25">
      <c r="A43" s="13">
        <v>24</v>
      </c>
      <c r="B43" s="17" t="s">
        <v>45</v>
      </c>
      <c r="C43" s="17" t="s">
        <v>46</v>
      </c>
      <c r="D43" s="23" t="s">
        <v>21</v>
      </c>
      <c r="E43" s="24"/>
      <c r="F43" s="28">
        <v>5000000</v>
      </c>
      <c r="G43" s="25">
        <v>11000000</v>
      </c>
      <c r="H43" s="25">
        <v>11000000</v>
      </c>
      <c r="I43" s="28">
        <v>27000000</v>
      </c>
      <c r="J43" s="17" t="s">
        <v>95</v>
      </c>
      <c r="K43" s="23" t="s">
        <v>83</v>
      </c>
    </row>
    <row r="44" spans="1:12" s="2" customFormat="1" ht="81" customHeight="1" x14ac:dyDescent="0.25">
      <c r="A44" s="13">
        <v>25</v>
      </c>
      <c r="B44" s="17" t="s">
        <v>47</v>
      </c>
      <c r="C44" s="17" t="s">
        <v>48</v>
      </c>
      <c r="D44" s="23" t="s">
        <v>21</v>
      </c>
      <c r="E44" s="24"/>
      <c r="F44" s="28">
        <v>500000</v>
      </c>
      <c r="G44" s="25">
        <v>2000000</v>
      </c>
      <c r="H44" s="25">
        <v>2000000</v>
      </c>
      <c r="I44" s="28">
        <v>4500000</v>
      </c>
      <c r="J44" s="17" t="s">
        <v>95</v>
      </c>
      <c r="K44" s="23" t="s">
        <v>84</v>
      </c>
    </row>
    <row r="45" spans="1:12" s="2" customFormat="1" ht="66" customHeight="1" x14ac:dyDescent="0.25">
      <c r="A45" s="13">
        <v>26</v>
      </c>
      <c r="B45" s="17" t="s">
        <v>49</v>
      </c>
      <c r="C45" s="17" t="s">
        <v>50</v>
      </c>
      <c r="D45" s="23" t="s">
        <v>21</v>
      </c>
      <c r="E45" s="24"/>
      <c r="F45" s="28">
        <v>1000000</v>
      </c>
      <c r="G45" s="25">
        <v>1500000</v>
      </c>
      <c r="H45" s="25">
        <v>1760000</v>
      </c>
      <c r="I45" s="28">
        <v>4260000</v>
      </c>
      <c r="J45" s="17" t="s">
        <v>95</v>
      </c>
      <c r="K45" s="23" t="s">
        <v>83</v>
      </c>
    </row>
    <row r="46" spans="1:12" s="2" customFormat="1" ht="47.25" x14ac:dyDescent="0.25">
      <c r="A46" s="13">
        <v>27</v>
      </c>
      <c r="B46" s="17" t="s">
        <v>37</v>
      </c>
      <c r="C46" s="17" t="s">
        <v>38</v>
      </c>
      <c r="D46" s="23" t="s">
        <v>21</v>
      </c>
      <c r="E46" s="24"/>
      <c r="F46" s="28">
        <v>23244</v>
      </c>
      <c r="G46" s="25">
        <v>598900</v>
      </c>
      <c r="H46" s="25"/>
      <c r="I46" s="28">
        <v>622144</v>
      </c>
      <c r="J46" s="29" t="s">
        <v>101</v>
      </c>
      <c r="K46" s="23" t="s">
        <v>82</v>
      </c>
    </row>
    <row r="47" spans="1:12" s="2" customFormat="1" ht="94.5" x14ac:dyDescent="0.25">
      <c r="A47" s="13">
        <v>28</v>
      </c>
      <c r="B47" s="17" t="s">
        <v>51</v>
      </c>
      <c r="C47" s="17" t="s">
        <v>52</v>
      </c>
      <c r="D47" s="23" t="s">
        <v>21</v>
      </c>
      <c r="E47" s="24"/>
      <c r="F47" s="28">
        <v>890781.6</v>
      </c>
      <c r="G47" s="25">
        <v>287472</v>
      </c>
      <c r="H47" s="25"/>
      <c r="I47" s="28">
        <v>1178253.6000000001</v>
      </c>
      <c r="J47" s="29" t="s">
        <v>101</v>
      </c>
      <c r="K47" s="23" t="s">
        <v>82</v>
      </c>
    </row>
    <row r="48" spans="1:12" s="6" customFormat="1" ht="21" customHeight="1" x14ac:dyDescent="0.25">
      <c r="A48" s="4"/>
      <c r="B48" s="16" t="s">
        <v>29</v>
      </c>
      <c r="C48" s="37"/>
      <c r="D48" s="37"/>
      <c r="E48" s="37"/>
      <c r="F48" s="39">
        <f>F50+F51</f>
        <v>225682.5</v>
      </c>
      <c r="G48" s="39">
        <f t="shared" ref="G48:I48" si="3">G50+G51</f>
        <v>225748</v>
      </c>
      <c r="H48" s="39">
        <f t="shared" si="3"/>
        <v>251096.1</v>
      </c>
      <c r="I48" s="39">
        <f t="shared" si="3"/>
        <v>702526.6</v>
      </c>
      <c r="J48" s="37"/>
      <c r="K48" s="37"/>
    </row>
    <row r="49" spans="1:11" s="2" customFormat="1" ht="36" customHeight="1" x14ac:dyDescent="0.25">
      <c r="A49" s="51" t="s">
        <v>4</v>
      </c>
      <c r="B49" s="51"/>
      <c r="C49" s="51"/>
      <c r="D49" s="51"/>
      <c r="E49" s="40"/>
      <c r="F49" s="41"/>
      <c r="G49" s="41"/>
      <c r="H49" s="41"/>
      <c r="I49" s="25"/>
      <c r="J49" s="40"/>
      <c r="K49" s="40"/>
    </row>
    <row r="50" spans="1:11" s="2" customFormat="1" ht="72.75" customHeight="1" x14ac:dyDescent="0.25">
      <c r="A50" s="13">
        <v>29</v>
      </c>
      <c r="B50" s="17" t="s">
        <v>6</v>
      </c>
      <c r="C50" s="17" t="s">
        <v>30</v>
      </c>
      <c r="D50" s="23" t="s">
        <v>29</v>
      </c>
      <c r="E50" s="24">
        <v>40</v>
      </c>
      <c r="F50" s="28">
        <v>188682.5</v>
      </c>
      <c r="G50" s="25">
        <v>188748</v>
      </c>
      <c r="H50" s="25">
        <v>214096.1</v>
      </c>
      <c r="I50" s="25">
        <v>591526.6</v>
      </c>
      <c r="J50" s="23" t="s">
        <v>102</v>
      </c>
      <c r="K50" s="23" t="s">
        <v>31</v>
      </c>
    </row>
    <row r="51" spans="1:11" s="2" customFormat="1" ht="151.5" customHeight="1" x14ac:dyDescent="0.25">
      <c r="A51" s="13">
        <v>30</v>
      </c>
      <c r="B51" s="17" t="s">
        <v>32</v>
      </c>
      <c r="C51" s="17" t="s">
        <v>33</v>
      </c>
      <c r="D51" s="23" t="s">
        <v>29</v>
      </c>
      <c r="E51" s="24">
        <v>55</v>
      </c>
      <c r="F51" s="28">
        <v>37000</v>
      </c>
      <c r="G51" s="25">
        <v>37000</v>
      </c>
      <c r="H51" s="25">
        <v>37000</v>
      </c>
      <c r="I51" s="25">
        <v>111000</v>
      </c>
      <c r="J51" s="23" t="s">
        <v>103</v>
      </c>
      <c r="K51" s="23" t="s">
        <v>34</v>
      </c>
    </row>
    <row r="52" spans="1:11" s="2" customFormat="1" ht="29.25" customHeight="1" x14ac:dyDescent="0.25">
      <c r="A52" s="4"/>
      <c r="B52" s="16" t="s">
        <v>113</v>
      </c>
      <c r="C52" s="16"/>
      <c r="D52" s="38"/>
      <c r="E52" s="37"/>
      <c r="F52" s="39">
        <v>786868.8</v>
      </c>
      <c r="G52" s="39">
        <v>520090.9</v>
      </c>
      <c r="H52" s="39">
        <v>0</v>
      </c>
      <c r="I52" s="39">
        <v>1306959.7000000002</v>
      </c>
      <c r="J52" s="37"/>
      <c r="K52" s="37"/>
    </row>
    <row r="53" spans="1:11" s="2" customFormat="1" ht="30.75" customHeight="1" x14ac:dyDescent="0.25">
      <c r="A53" s="51" t="s">
        <v>3</v>
      </c>
      <c r="B53" s="51"/>
      <c r="C53" s="51"/>
      <c r="D53" s="51"/>
      <c r="E53" s="40"/>
      <c r="F53" s="41"/>
      <c r="G53" s="41"/>
      <c r="H53" s="41"/>
      <c r="I53" s="41"/>
      <c r="J53" s="40"/>
      <c r="K53" s="40"/>
    </row>
    <row r="54" spans="1:11" s="2" customFormat="1" ht="118.5" customHeight="1" x14ac:dyDescent="0.25">
      <c r="A54" s="13">
        <v>31</v>
      </c>
      <c r="B54" s="17" t="s">
        <v>25</v>
      </c>
      <c r="C54" s="17" t="s">
        <v>26</v>
      </c>
      <c r="D54" s="23" t="s">
        <v>22</v>
      </c>
      <c r="E54" s="24"/>
      <c r="F54" s="28">
        <v>786868.8</v>
      </c>
      <c r="G54" s="25">
        <v>520090.9</v>
      </c>
      <c r="H54" s="25">
        <v>0</v>
      </c>
      <c r="I54" s="25">
        <v>1306959.7000000002</v>
      </c>
      <c r="J54" s="17" t="s">
        <v>94</v>
      </c>
      <c r="K54" s="23" t="s">
        <v>85</v>
      </c>
    </row>
    <row r="55" spans="1:11" s="2" customFormat="1" ht="27" customHeight="1" x14ac:dyDescent="0.25">
      <c r="A55" s="4"/>
      <c r="B55" s="54" t="s">
        <v>114</v>
      </c>
      <c r="C55" s="54"/>
      <c r="D55" s="54"/>
      <c r="E55" s="37"/>
      <c r="F55" s="39">
        <v>800000</v>
      </c>
      <c r="G55" s="39">
        <v>950000</v>
      </c>
      <c r="H55" s="39">
        <v>1050000</v>
      </c>
      <c r="I55" s="39">
        <v>2800000</v>
      </c>
      <c r="J55" s="37"/>
      <c r="K55" s="37"/>
    </row>
    <row r="56" spans="1:11" s="2" customFormat="1" ht="36" customHeight="1" x14ac:dyDescent="0.25">
      <c r="A56" s="51" t="s">
        <v>4</v>
      </c>
      <c r="B56" s="51"/>
      <c r="C56" s="51"/>
      <c r="D56" s="51"/>
      <c r="E56" s="40"/>
      <c r="F56" s="41"/>
      <c r="G56" s="41"/>
      <c r="H56" s="41"/>
      <c r="I56" s="28"/>
      <c r="J56" s="40"/>
      <c r="K56" s="40"/>
    </row>
    <row r="57" spans="1:11" s="2" customFormat="1" ht="78.75" x14ac:dyDescent="0.25">
      <c r="A57" s="13">
        <v>32</v>
      </c>
      <c r="B57" s="17" t="s">
        <v>80</v>
      </c>
      <c r="C57" s="34" t="s">
        <v>81</v>
      </c>
      <c r="D57" s="34" t="s">
        <v>23</v>
      </c>
      <c r="E57" s="35">
        <v>70</v>
      </c>
      <c r="F57" s="28">
        <v>800000</v>
      </c>
      <c r="G57" s="28">
        <v>950000</v>
      </c>
      <c r="H57" s="28">
        <v>1050000</v>
      </c>
      <c r="I57" s="28">
        <v>2800000</v>
      </c>
      <c r="J57" s="17" t="s">
        <v>94</v>
      </c>
      <c r="K57" s="34" t="s">
        <v>86</v>
      </c>
    </row>
    <row r="58" spans="1:11" s="2" customFormat="1" ht="30.75" customHeight="1" x14ac:dyDescent="0.25">
      <c r="A58" s="4"/>
      <c r="B58" s="54" t="s">
        <v>119</v>
      </c>
      <c r="C58" s="54"/>
      <c r="D58" s="54"/>
      <c r="E58" s="37"/>
      <c r="F58" s="39">
        <v>34784393.799999997</v>
      </c>
      <c r="G58" s="39">
        <v>913277.3</v>
      </c>
      <c r="H58" s="39"/>
      <c r="I58" s="39">
        <v>35697671.100000001</v>
      </c>
      <c r="J58" s="37"/>
      <c r="K58" s="37"/>
    </row>
    <row r="59" spans="1:11" s="2" customFormat="1" ht="43.5" customHeight="1" x14ac:dyDescent="0.25">
      <c r="A59" s="51" t="s">
        <v>3</v>
      </c>
      <c r="B59" s="51"/>
      <c r="C59" s="51"/>
      <c r="D59" s="51"/>
      <c r="E59" s="40"/>
      <c r="F59" s="41"/>
      <c r="G59" s="41"/>
      <c r="H59" s="41"/>
      <c r="I59" s="41"/>
      <c r="J59" s="40"/>
      <c r="K59" s="40"/>
    </row>
    <row r="60" spans="1:11" s="2" customFormat="1" ht="47.25" x14ac:dyDescent="0.25">
      <c r="A60" s="13">
        <v>33</v>
      </c>
      <c r="B60" s="17" t="s">
        <v>120</v>
      </c>
      <c r="C60" s="24" t="s">
        <v>121</v>
      </c>
      <c r="D60" s="34" t="s">
        <v>119</v>
      </c>
      <c r="E60" s="35"/>
      <c r="F60" s="28">
        <v>1656160.3</v>
      </c>
      <c r="G60" s="28">
        <v>490756.9</v>
      </c>
      <c r="H60" s="28"/>
      <c r="I60" s="28">
        <v>2146917.2000000002</v>
      </c>
      <c r="J60" s="17" t="s">
        <v>100</v>
      </c>
      <c r="K60" s="34" t="s">
        <v>122</v>
      </c>
    </row>
    <row r="61" spans="1:11" s="2" customFormat="1" ht="130.5" customHeight="1" x14ac:dyDescent="0.25">
      <c r="A61" s="13">
        <v>34</v>
      </c>
      <c r="B61" s="17" t="s">
        <v>123</v>
      </c>
      <c r="C61" s="24" t="s">
        <v>124</v>
      </c>
      <c r="D61" s="34" t="s">
        <v>119</v>
      </c>
      <c r="E61" s="35"/>
      <c r="F61" s="28">
        <v>1152462.6000000001</v>
      </c>
      <c r="G61" s="28"/>
      <c r="H61" s="28"/>
      <c r="I61" s="28">
        <v>1152462.6000000001</v>
      </c>
      <c r="J61" s="17" t="s">
        <v>125</v>
      </c>
      <c r="K61" s="34" t="s">
        <v>122</v>
      </c>
    </row>
    <row r="62" spans="1:11" s="2" customFormat="1" ht="47.25" x14ac:dyDescent="0.25">
      <c r="A62" s="13">
        <v>35</v>
      </c>
      <c r="B62" s="17" t="s">
        <v>126</v>
      </c>
      <c r="C62" s="24" t="s">
        <v>127</v>
      </c>
      <c r="D62" s="34" t="s">
        <v>119</v>
      </c>
      <c r="E62" s="40"/>
      <c r="F62" s="28">
        <v>6157161</v>
      </c>
      <c r="G62" s="28"/>
      <c r="H62" s="28"/>
      <c r="I62" s="28">
        <v>6157161</v>
      </c>
      <c r="J62" s="17" t="s">
        <v>101</v>
      </c>
      <c r="K62" s="34" t="s">
        <v>122</v>
      </c>
    </row>
    <row r="63" spans="1:11" s="2" customFormat="1" ht="47.25" x14ac:dyDescent="0.25">
      <c r="A63" s="13">
        <v>36</v>
      </c>
      <c r="B63" s="17" t="s">
        <v>128</v>
      </c>
      <c r="C63" s="24" t="s">
        <v>129</v>
      </c>
      <c r="D63" s="34" t="s">
        <v>119</v>
      </c>
      <c r="E63" s="40"/>
      <c r="F63" s="28">
        <v>4050000</v>
      </c>
      <c r="G63" s="28"/>
      <c r="H63" s="28"/>
      <c r="I63" s="28">
        <v>4050000</v>
      </c>
      <c r="J63" s="17" t="s">
        <v>130</v>
      </c>
      <c r="K63" s="34" t="s">
        <v>122</v>
      </c>
    </row>
    <row r="64" spans="1:11" s="2" customFormat="1" ht="187.5" customHeight="1" x14ac:dyDescent="0.25">
      <c r="A64" s="13">
        <v>37</v>
      </c>
      <c r="B64" s="17" t="s">
        <v>131</v>
      </c>
      <c r="C64" s="24" t="s">
        <v>132</v>
      </c>
      <c r="D64" s="34" t="s">
        <v>119</v>
      </c>
      <c r="E64" s="40"/>
      <c r="F64" s="28">
        <v>4442040</v>
      </c>
      <c r="G64" s="28"/>
      <c r="H64" s="28"/>
      <c r="I64" s="28">
        <v>4442040</v>
      </c>
      <c r="J64" s="17" t="s">
        <v>130</v>
      </c>
      <c r="K64" s="34" t="s">
        <v>122</v>
      </c>
    </row>
    <row r="65" spans="1:11" s="2" customFormat="1" ht="66.75" customHeight="1" x14ac:dyDescent="0.25">
      <c r="A65" s="14">
        <v>38</v>
      </c>
      <c r="B65" s="27" t="s">
        <v>133</v>
      </c>
      <c r="C65" s="49" t="s">
        <v>134</v>
      </c>
      <c r="D65" s="46" t="s">
        <v>119</v>
      </c>
      <c r="E65" s="47"/>
      <c r="F65" s="45">
        <v>3753669.9</v>
      </c>
      <c r="G65" s="45">
        <v>422520.4</v>
      </c>
      <c r="H65" s="45"/>
      <c r="I65" s="45">
        <v>4176190.3</v>
      </c>
      <c r="J65" s="48" t="s">
        <v>99</v>
      </c>
      <c r="K65" s="46" t="s">
        <v>135</v>
      </c>
    </row>
    <row r="66" spans="1:11" s="2" customFormat="1" ht="45.75" customHeight="1" x14ac:dyDescent="0.25">
      <c r="A66" s="51" t="s">
        <v>4</v>
      </c>
      <c r="B66" s="51"/>
      <c r="C66" s="51"/>
      <c r="D66" s="51"/>
      <c r="E66" s="40"/>
      <c r="F66" s="44"/>
      <c r="G66" s="44"/>
      <c r="H66" s="44"/>
      <c r="I66" s="28"/>
      <c r="J66" s="40"/>
      <c r="K66" s="40"/>
    </row>
    <row r="67" spans="1:11" s="2" customFormat="1" ht="31.5" x14ac:dyDescent="0.25">
      <c r="A67" s="13">
        <v>39</v>
      </c>
      <c r="B67" s="17" t="s">
        <v>136</v>
      </c>
      <c r="C67" s="24" t="s">
        <v>137</v>
      </c>
      <c r="D67" s="34" t="s">
        <v>119</v>
      </c>
      <c r="E67" s="35">
        <v>71</v>
      </c>
      <c r="F67" s="28">
        <v>13572900</v>
      </c>
      <c r="G67" s="28"/>
      <c r="H67" s="28"/>
      <c r="I67" s="28">
        <v>13572900</v>
      </c>
      <c r="J67" s="17" t="s">
        <v>138</v>
      </c>
      <c r="K67" s="34" t="s">
        <v>122</v>
      </c>
    </row>
    <row r="68" spans="1:11" s="2" customFormat="1" ht="22.5" customHeight="1" x14ac:dyDescent="0.25">
      <c r="A68" s="4"/>
      <c r="B68" s="54" t="s">
        <v>139</v>
      </c>
      <c r="C68" s="54"/>
      <c r="D68" s="54"/>
      <c r="E68" s="37"/>
      <c r="F68" s="39">
        <v>626795</v>
      </c>
      <c r="G68" s="39">
        <v>7725368</v>
      </c>
      <c r="H68" s="39"/>
      <c r="I68" s="39">
        <v>8352163</v>
      </c>
      <c r="J68" s="37"/>
      <c r="K68" s="37"/>
    </row>
    <row r="69" spans="1:11" s="2" customFormat="1" ht="36.75" customHeight="1" x14ac:dyDescent="0.25">
      <c r="A69" s="51" t="s">
        <v>3</v>
      </c>
      <c r="B69" s="51"/>
      <c r="C69" s="51"/>
      <c r="D69" s="51"/>
      <c r="E69" s="40"/>
      <c r="F69" s="41"/>
      <c r="G69" s="41"/>
      <c r="H69" s="41"/>
      <c r="I69" s="41"/>
      <c r="J69" s="40"/>
      <c r="K69" s="40"/>
    </row>
    <row r="70" spans="1:11" s="2" customFormat="1" ht="47.25" x14ac:dyDescent="0.25">
      <c r="A70" s="51">
        <v>40</v>
      </c>
      <c r="B70" s="53" t="s">
        <v>140</v>
      </c>
      <c r="C70" s="50" t="s">
        <v>141</v>
      </c>
      <c r="D70" s="50" t="s">
        <v>139</v>
      </c>
      <c r="E70" s="52"/>
      <c r="F70" s="28">
        <v>236060</v>
      </c>
      <c r="G70" s="28">
        <v>7725368</v>
      </c>
      <c r="H70" s="28"/>
      <c r="I70" s="28">
        <v>7961428</v>
      </c>
      <c r="J70" s="17" t="s">
        <v>100</v>
      </c>
      <c r="K70" s="50" t="s">
        <v>142</v>
      </c>
    </row>
    <row r="71" spans="1:11" s="2" customFormat="1" ht="47.25" x14ac:dyDescent="0.25">
      <c r="A71" s="51"/>
      <c r="B71" s="53"/>
      <c r="C71" s="50"/>
      <c r="D71" s="50"/>
      <c r="E71" s="52"/>
      <c r="F71" s="28">
        <v>390735</v>
      </c>
      <c r="G71" s="28"/>
      <c r="H71" s="28"/>
      <c r="I71" s="28">
        <v>390735</v>
      </c>
      <c r="J71" s="17" t="s">
        <v>99</v>
      </c>
      <c r="K71" s="50"/>
    </row>
    <row r="72" spans="1:11" s="2" customFormat="1" ht="20.25" customHeight="1" x14ac:dyDescent="0.25">
      <c r="A72" s="4"/>
      <c r="B72" s="54" t="s">
        <v>143</v>
      </c>
      <c r="C72" s="54"/>
      <c r="D72" s="54"/>
      <c r="E72" s="37"/>
      <c r="F72" s="39">
        <v>8768883.4499999993</v>
      </c>
      <c r="G72" s="39">
        <v>6431943.34454</v>
      </c>
      <c r="H72" s="39">
        <v>1394553.8261599999</v>
      </c>
      <c r="I72" s="39">
        <v>16595380.620699998</v>
      </c>
      <c r="J72" s="37"/>
      <c r="K72" s="37"/>
    </row>
    <row r="73" spans="1:11" s="2" customFormat="1" ht="39" customHeight="1" x14ac:dyDescent="0.25">
      <c r="A73" s="51" t="s">
        <v>3</v>
      </c>
      <c r="B73" s="51"/>
      <c r="C73" s="51"/>
      <c r="D73" s="51"/>
      <c r="E73" s="40"/>
      <c r="F73" s="41"/>
      <c r="G73" s="41"/>
      <c r="H73" s="41"/>
      <c r="I73" s="41"/>
      <c r="J73" s="40"/>
      <c r="K73" s="40"/>
    </row>
    <row r="74" spans="1:11" s="2" customFormat="1" ht="47.25" x14ac:dyDescent="0.25">
      <c r="A74" s="13">
        <v>41</v>
      </c>
      <c r="B74" s="17" t="s">
        <v>144</v>
      </c>
      <c r="C74" s="34" t="s">
        <v>145</v>
      </c>
      <c r="D74" s="34" t="s">
        <v>143</v>
      </c>
      <c r="E74" s="35"/>
      <c r="F74" s="28">
        <v>752669.10000000009</v>
      </c>
      <c r="G74" s="28"/>
      <c r="H74" s="28"/>
      <c r="I74" s="28">
        <v>752669.10000000009</v>
      </c>
      <c r="J74" s="17" t="s">
        <v>101</v>
      </c>
      <c r="K74" s="34" t="s">
        <v>142</v>
      </c>
    </row>
    <row r="75" spans="1:11" s="2" customFormat="1" ht="78.75" x14ac:dyDescent="0.25">
      <c r="A75" s="13">
        <v>42</v>
      </c>
      <c r="B75" s="17" t="s">
        <v>146</v>
      </c>
      <c r="C75" s="34" t="s">
        <v>147</v>
      </c>
      <c r="D75" s="34" t="s">
        <v>143</v>
      </c>
      <c r="E75" s="35"/>
      <c r="F75" s="28">
        <v>28968.9</v>
      </c>
      <c r="G75" s="28">
        <v>2677366.9</v>
      </c>
      <c r="H75" s="28">
        <v>1144430.8999999999</v>
      </c>
      <c r="I75" s="28">
        <v>3850766.6999999997</v>
      </c>
      <c r="J75" s="17" t="s">
        <v>148</v>
      </c>
      <c r="K75" s="34" t="s">
        <v>142</v>
      </c>
    </row>
    <row r="76" spans="1:11" s="2" customFormat="1" ht="47.25" x14ac:dyDescent="0.25">
      <c r="A76" s="13">
        <v>43</v>
      </c>
      <c r="B76" s="17" t="s">
        <v>149</v>
      </c>
      <c r="C76" s="34" t="s">
        <v>150</v>
      </c>
      <c r="D76" s="34" t="s">
        <v>143</v>
      </c>
      <c r="E76" s="35"/>
      <c r="F76" s="28">
        <v>89584.1</v>
      </c>
      <c r="G76" s="28">
        <v>1147379.3999999999</v>
      </c>
      <c r="H76" s="28"/>
      <c r="I76" s="28">
        <v>1236963.5</v>
      </c>
      <c r="J76" s="17" t="s">
        <v>98</v>
      </c>
      <c r="K76" s="34" t="s">
        <v>142</v>
      </c>
    </row>
    <row r="77" spans="1:11" s="2" customFormat="1" ht="47.25" x14ac:dyDescent="0.25">
      <c r="A77" s="13">
        <v>44</v>
      </c>
      <c r="B77" s="17" t="s">
        <v>151</v>
      </c>
      <c r="C77" s="34" t="s">
        <v>152</v>
      </c>
      <c r="D77" s="34" t="s">
        <v>143</v>
      </c>
      <c r="E77" s="35"/>
      <c r="F77" s="28">
        <v>2734322.4</v>
      </c>
      <c r="G77" s="28"/>
      <c r="H77" s="28"/>
      <c r="I77" s="28">
        <v>2734322.4</v>
      </c>
      <c r="J77" s="17" t="s">
        <v>101</v>
      </c>
      <c r="K77" s="34" t="s">
        <v>142</v>
      </c>
    </row>
    <row r="78" spans="1:11" s="2" customFormat="1" ht="47.25" x14ac:dyDescent="0.25">
      <c r="A78" s="13">
        <v>45</v>
      </c>
      <c r="B78" s="17" t="s">
        <v>153</v>
      </c>
      <c r="C78" s="34" t="s">
        <v>154</v>
      </c>
      <c r="D78" s="34" t="s">
        <v>143</v>
      </c>
      <c r="E78" s="35"/>
      <c r="F78" s="28">
        <v>987120.00000000012</v>
      </c>
      <c r="G78" s="28"/>
      <c r="H78" s="28"/>
      <c r="I78" s="28">
        <v>987120.00000000012</v>
      </c>
      <c r="J78" s="17" t="s">
        <v>101</v>
      </c>
      <c r="K78" s="34" t="s">
        <v>142</v>
      </c>
    </row>
    <row r="79" spans="1:11" s="2" customFormat="1" ht="47.25" x14ac:dyDescent="0.25">
      <c r="A79" s="13">
        <v>46</v>
      </c>
      <c r="B79" s="17" t="s">
        <v>155</v>
      </c>
      <c r="C79" s="34" t="s">
        <v>156</v>
      </c>
      <c r="D79" s="34" t="s">
        <v>143</v>
      </c>
      <c r="E79" s="35"/>
      <c r="F79" s="28">
        <v>740340.00000000012</v>
      </c>
      <c r="G79" s="28">
        <v>1938533.3364600001</v>
      </c>
      <c r="H79" s="28"/>
      <c r="I79" s="28">
        <v>2678873.3364600004</v>
      </c>
      <c r="J79" s="17" t="s">
        <v>101</v>
      </c>
      <c r="K79" s="34" t="s">
        <v>142</v>
      </c>
    </row>
    <row r="80" spans="1:11" s="2" customFormat="1" ht="47.25" x14ac:dyDescent="0.25">
      <c r="A80" s="51">
        <v>47</v>
      </c>
      <c r="B80" s="53" t="s">
        <v>157</v>
      </c>
      <c r="C80" s="50" t="s">
        <v>158</v>
      </c>
      <c r="D80" s="50" t="s">
        <v>143</v>
      </c>
      <c r="E80" s="52"/>
      <c r="F80" s="28">
        <v>1500000</v>
      </c>
      <c r="G80" s="28"/>
      <c r="H80" s="28"/>
      <c r="I80" s="28">
        <v>1500000</v>
      </c>
      <c r="J80" s="17" t="s">
        <v>101</v>
      </c>
      <c r="K80" s="50" t="s">
        <v>142</v>
      </c>
    </row>
    <row r="81" spans="1:11" s="2" customFormat="1" ht="47.25" x14ac:dyDescent="0.25">
      <c r="A81" s="51"/>
      <c r="B81" s="53"/>
      <c r="C81" s="50"/>
      <c r="D81" s="50"/>
      <c r="E81" s="52"/>
      <c r="F81" s="28">
        <v>264981.59999999998</v>
      </c>
      <c r="G81" s="28"/>
      <c r="H81" s="28"/>
      <c r="I81" s="28">
        <v>264981.59999999998</v>
      </c>
      <c r="J81" s="17" t="s">
        <v>159</v>
      </c>
      <c r="K81" s="50"/>
    </row>
    <row r="82" spans="1:11" s="2" customFormat="1" ht="47.25" x14ac:dyDescent="0.25">
      <c r="A82" s="13">
        <v>48</v>
      </c>
      <c r="B82" s="17" t="s">
        <v>160</v>
      </c>
      <c r="C82" s="34" t="s">
        <v>161</v>
      </c>
      <c r="D82" s="34" t="s">
        <v>143</v>
      </c>
      <c r="E82" s="35"/>
      <c r="F82" s="28">
        <v>357801</v>
      </c>
      <c r="G82" s="28"/>
      <c r="H82" s="28"/>
      <c r="I82" s="28">
        <v>357801</v>
      </c>
      <c r="J82" s="17" t="s">
        <v>125</v>
      </c>
      <c r="K82" s="34" t="s">
        <v>142</v>
      </c>
    </row>
    <row r="83" spans="1:11" s="2" customFormat="1" ht="63" x14ac:dyDescent="0.25">
      <c r="A83" s="51">
        <v>49</v>
      </c>
      <c r="B83" s="53" t="s">
        <v>162</v>
      </c>
      <c r="C83" s="50" t="s">
        <v>163</v>
      </c>
      <c r="D83" s="50" t="s">
        <v>143</v>
      </c>
      <c r="E83" s="52"/>
      <c r="F83" s="28">
        <v>280516.8</v>
      </c>
      <c r="G83" s="28">
        <v>86108.4</v>
      </c>
      <c r="H83" s="28"/>
      <c r="I83" s="28">
        <v>366625.19999999995</v>
      </c>
      <c r="J83" s="17" t="s">
        <v>164</v>
      </c>
      <c r="K83" s="50" t="s">
        <v>142</v>
      </c>
    </row>
    <row r="84" spans="1:11" s="2" customFormat="1" ht="63" x14ac:dyDescent="0.25">
      <c r="A84" s="51"/>
      <c r="B84" s="53"/>
      <c r="C84" s="50"/>
      <c r="D84" s="50"/>
      <c r="E84" s="52"/>
      <c r="F84" s="28">
        <v>224188.3</v>
      </c>
      <c r="G84" s="28">
        <v>291428.30807999999</v>
      </c>
      <c r="H84" s="28">
        <v>250122.92616</v>
      </c>
      <c r="I84" s="28">
        <v>765739.53423999995</v>
      </c>
      <c r="J84" s="17" t="s">
        <v>165</v>
      </c>
      <c r="K84" s="50"/>
    </row>
    <row r="85" spans="1:11" s="2" customFormat="1" ht="47.25" x14ac:dyDescent="0.25">
      <c r="A85" s="51"/>
      <c r="B85" s="53"/>
      <c r="C85" s="34" t="s">
        <v>166</v>
      </c>
      <c r="D85" s="50"/>
      <c r="E85" s="52"/>
      <c r="F85" s="28">
        <v>247047</v>
      </c>
      <c r="G85" s="28">
        <v>256278.39999999999</v>
      </c>
      <c r="H85" s="28"/>
      <c r="I85" s="28">
        <v>503325.4</v>
      </c>
      <c r="J85" s="17" t="s">
        <v>167</v>
      </c>
      <c r="K85" s="50"/>
    </row>
    <row r="86" spans="1:11" s="2" customFormat="1" ht="47.25" x14ac:dyDescent="0.25">
      <c r="A86" s="51">
        <v>50</v>
      </c>
      <c r="B86" s="53" t="s">
        <v>168</v>
      </c>
      <c r="C86" s="50" t="s">
        <v>169</v>
      </c>
      <c r="D86" s="50" t="s">
        <v>143</v>
      </c>
      <c r="E86" s="52"/>
      <c r="F86" s="28">
        <v>440897.15</v>
      </c>
      <c r="G86" s="28"/>
      <c r="H86" s="28"/>
      <c r="I86" s="28">
        <v>440897.15</v>
      </c>
      <c r="J86" s="17" t="s">
        <v>101</v>
      </c>
      <c r="K86" s="50" t="s">
        <v>142</v>
      </c>
    </row>
    <row r="87" spans="1:11" s="2" customFormat="1" ht="47.25" x14ac:dyDescent="0.25">
      <c r="A87" s="51"/>
      <c r="B87" s="53"/>
      <c r="C87" s="50"/>
      <c r="D87" s="50"/>
      <c r="E87" s="52"/>
      <c r="F87" s="28">
        <v>71091.100000000006</v>
      </c>
      <c r="G87" s="28">
        <v>34848.6</v>
      </c>
      <c r="H87" s="28"/>
      <c r="I87" s="28">
        <v>105939.70000000001</v>
      </c>
      <c r="J87" s="17" t="s">
        <v>159</v>
      </c>
      <c r="K87" s="50"/>
    </row>
    <row r="88" spans="1:11" s="2" customFormat="1" ht="28.5" customHeight="1" x14ac:dyDescent="0.25">
      <c r="A88" s="51" t="s">
        <v>4</v>
      </c>
      <c r="B88" s="51"/>
      <c r="C88" s="51"/>
      <c r="D88" s="51"/>
      <c r="E88" s="40"/>
      <c r="F88" s="41"/>
      <c r="G88" s="41"/>
      <c r="H88" s="41"/>
      <c r="I88" s="28"/>
      <c r="J88" s="40"/>
      <c r="K88" s="40"/>
    </row>
    <row r="89" spans="1:11" s="2" customFormat="1" ht="47.25" x14ac:dyDescent="0.25">
      <c r="A89" s="13">
        <v>51</v>
      </c>
      <c r="B89" s="17" t="s">
        <v>170</v>
      </c>
      <c r="C89" s="36" t="s">
        <v>171</v>
      </c>
      <c r="D89" s="34" t="s">
        <v>143</v>
      </c>
      <c r="E89" s="35">
        <v>90</v>
      </c>
      <c r="F89" s="28">
        <v>49356.000000000007</v>
      </c>
      <c r="G89" s="28"/>
      <c r="H89" s="28"/>
      <c r="I89" s="28">
        <v>49356.000000000007</v>
      </c>
      <c r="J89" s="17" t="s">
        <v>101</v>
      </c>
      <c r="K89" s="34" t="s">
        <v>142</v>
      </c>
    </row>
    <row r="90" spans="1:11" s="2" customFormat="1" ht="26.25" customHeight="1" x14ac:dyDescent="0.25">
      <c r="A90" s="4"/>
      <c r="B90" s="54" t="s">
        <v>172</v>
      </c>
      <c r="C90" s="54"/>
      <c r="D90" s="54"/>
      <c r="E90" s="37"/>
      <c r="F90" s="39">
        <v>23323325.5</v>
      </c>
      <c r="G90" s="39">
        <v>18447258.696800001</v>
      </c>
      <c r="H90" s="39">
        <v>8960353.4000000004</v>
      </c>
      <c r="I90" s="39">
        <v>50730937.600000001</v>
      </c>
      <c r="J90" s="37"/>
      <c r="K90" s="37"/>
    </row>
    <row r="91" spans="1:11" s="2" customFormat="1" ht="39.75" customHeight="1" x14ac:dyDescent="0.25">
      <c r="A91" s="51" t="s">
        <v>3</v>
      </c>
      <c r="B91" s="51"/>
      <c r="C91" s="51"/>
      <c r="D91" s="51"/>
      <c r="E91" s="40"/>
      <c r="F91" s="41"/>
      <c r="G91" s="41"/>
      <c r="H91" s="41"/>
      <c r="I91" s="41"/>
      <c r="J91" s="40"/>
      <c r="K91" s="40"/>
    </row>
    <row r="92" spans="1:11" s="2" customFormat="1" ht="47.25" x14ac:dyDescent="0.25">
      <c r="A92" s="13">
        <v>52</v>
      </c>
      <c r="B92" s="17" t="s">
        <v>173</v>
      </c>
      <c r="C92" s="24" t="s">
        <v>174</v>
      </c>
      <c r="D92" s="34" t="s">
        <v>172</v>
      </c>
      <c r="E92" s="35"/>
      <c r="F92" s="28">
        <v>500000</v>
      </c>
      <c r="G92" s="28">
        <v>1526045.1120000002</v>
      </c>
      <c r="H92" s="28"/>
      <c r="I92" s="28">
        <v>2026045.1120000002</v>
      </c>
      <c r="J92" s="17" t="s">
        <v>175</v>
      </c>
      <c r="K92" s="34" t="s">
        <v>142</v>
      </c>
    </row>
    <row r="93" spans="1:11" s="2" customFormat="1" ht="47.25" x14ac:dyDescent="0.25">
      <c r="A93" s="13">
        <v>53</v>
      </c>
      <c r="B93" s="17" t="s">
        <v>176</v>
      </c>
      <c r="C93" s="24" t="s">
        <v>177</v>
      </c>
      <c r="D93" s="34" t="s">
        <v>172</v>
      </c>
      <c r="E93" s="35"/>
      <c r="F93" s="28">
        <v>1233900.0000000002</v>
      </c>
      <c r="G93" s="28"/>
      <c r="H93" s="28"/>
      <c r="I93" s="28">
        <v>1233900.0000000002</v>
      </c>
      <c r="J93" s="17" t="s">
        <v>101</v>
      </c>
      <c r="K93" s="34" t="s">
        <v>142</v>
      </c>
    </row>
    <row r="94" spans="1:11" s="2" customFormat="1" ht="54" customHeight="1" x14ac:dyDescent="0.25">
      <c r="A94" s="14">
        <v>54</v>
      </c>
      <c r="B94" s="27" t="s">
        <v>203</v>
      </c>
      <c r="C94" s="36" t="s">
        <v>206</v>
      </c>
      <c r="D94" s="57" t="s">
        <v>172</v>
      </c>
      <c r="E94" s="63"/>
      <c r="F94" s="66">
        <v>7341391.2999999998</v>
      </c>
      <c r="G94" s="66">
        <v>4598859.8</v>
      </c>
      <c r="H94" s="66">
        <v>656389.6</v>
      </c>
      <c r="I94" s="66">
        <v>12596640.699999999</v>
      </c>
      <c r="J94" s="60" t="s">
        <v>99</v>
      </c>
      <c r="K94" s="57" t="s">
        <v>178</v>
      </c>
    </row>
    <row r="95" spans="1:11" s="2" customFormat="1" ht="54.75" customHeight="1" x14ac:dyDescent="0.25">
      <c r="A95" s="14">
        <v>55</v>
      </c>
      <c r="B95" s="27" t="s">
        <v>204</v>
      </c>
      <c r="C95" s="36" t="s">
        <v>207</v>
      </c>
      <c r="D95" s="58"/>
      <c r="E95" s="64"/>
      <c r="F95" s="67"/>
      <c r="G95" s="67"/>
      <c r="H95" s="67"/>
      <c r="I95" s="67"/>
      <c r="J95" s="61"/>
      <c r="K95" s="58"/>
    </row>
    <row r="96" spans="1:11" s="2" customFormat="1" ht="63" x14ac:dyDescent="0.25">
      <c r="A96" s="14">
        <v>56</v>
      </c>
      <c r="B96" s="17" t="s">
        <v>205</v>
      </c>
      <c r="C96" s="36" t="s">
        <v>208</v>
      </c>
      <c r="D96" s="59"/>
      <c r="E96" s="65"/>
      <c r="F96" s="68"/>
      <c r="G96" s="68"/>
      <c r="H96" s="68"/>
      <c r="I96" s="68"/>
      <c r="J96" s="62"/>
      <c r="K96" s="59"/>
    </row>
    <row r="97" spans="1:11" s="2" customFormat="1" ht="47.25" x14ac:dyDescent="0.25">
      <c r="A97" s="13">
        <v>57</v>
      </c>
      <c r="B97" s="17" t="s">
        <v>179</v>
      </c>
      <c r="C97" s="24" t="s">
        <v>180</v>
      </c>
      <c r="D97" s="34" t="s">
        <v>172</v>
      </c>
      <c r="E97" s="35"/>
      <c r="F97" s="28">
        <v>4935600.0000000009</v>
      </c>
      <c r="G97" s="28">
        <v>6584760</v>
      </c>
      <c r="H97" s="28">
        <v>5446332</v>
      </c>
      <c r="I97" s="28">
        <v>16966692</v>
      </c>
      <c r="J97" s="17" t="s">
        <v>175</v>
      </c>
      <c r="K97" s="34" t="s">
        <v>181</v>
      </c>
    </row>
    <row r="98" spans="1:11" s="2" customFormat="1" ht="47.25" x14ac:dyDescent="0.25">
      <c r="A98" s="13">
        <v>59</v>
      </c>
      <c r="B98" s="17" t="s">
        <v>182</v>
      </c>
      <c r="C98" s="24" t="s">
        <v>183</v>
      </c>
      <c r="D98" s="34" t="s">
        <v>172</v>
      </c>
      <c r="E98" s="35"/>
      <c r="F98" s="28">
        <v>518086.2</v>
      </c>
      <c r="G98" s="28">
        <v>2501006.4000000004</v>
      </c>
      <c r="H98" s="28">
        <v>608589</v>
      </c>
      <c r="I98" s="28">
        <v>3627681.6000000006</v>
      </c>
      <c r="J98" s="17" t="s">
        <v>175</v>
      </c>
      <c r="K98" s="34" t="s">
        <v>142</v>
      </c>
    </row>
    <row r="99" spans="1:11" s="2" customFormat="1" ht="47.25" x14ac:dyDescent="0.25">
      <c r="A99" s="13">
        <v>59</v>
      </c>
      <c r="B99" s="17" t="s">
        <v>184</v>
      </c>
      <c r="C99" s="24" t="s">
        <v>185</v>
      </c>
      <c r="D99" s="34" t="s">
        <v>172</v>
      </c>
      <c r="E99" s="35"/>
      <c r="F99" s="28">
        <v>2172049</v>
      </c>
      <c r="G99" s="28">
        <v>931773.93119999999</v>
      </c>
      <c r="H99" s="28">
        <v>641433.36239999998</v>
      </c>
      <c r="I99" s="28">
        <v>3745256.2936</v>
      </c>
      <c r="J99" s="17" t="s">
        <v>101</v>
      </c>
      <c r="K99" s="34" t="s">
        <v>142</v>
      </c>
    </row>
    <row r="100" spans="1:11" s="2" customFormat="1" ht="47.25" x14ac:dyDescent="0.25">
      <c r="A100" s="13">
        <v>60</v>
      </c>
      <c r="B100" s="17" t="s">
        <v>186</v>
      </c>
      <c r="C100" s="24" t="s">
        <v>187</v>
      </c>
      <c r="D100" s="34" t="s">
        <v>172</v>
      </c>
      <c r="E100" s="35"/>
      <c r="F100" s="28">
        <v>2055948.9</v>
      </c>
      <c r="G100" s="28">
        <v>852306.00839999993</v>
      </c>
      <c r="H100" s="28">
        <v>156188.41200000001</v>
      </c>
      <c r="I100" s="28">
        <v>3064443.3204000001</v>
      </c>
      <c r="J100" s="17" t="s">
        <v>101</v>
      </c>
      <c r="K100" s="34" t="s">
        <v>142</v>
      </c>
    </row>
    <row r="101" spans="1:11" s="2" customFormat="1" ht="47.25" x14ac:dyDescent="0.25">
      <c r="A101" s="13">
        <v>61</v>
      </c>
      <c r="B101" s="17" t="s">
        <v>188</v>
      </c>
      <c r="C101" s="24" t="s">
        <v>189</v>
      </c>
      <c r="D101" s="34" t="s">
        <v>172</v>
      </c>
      <c r="E101" s="35"/>
      <c r="F101" s="28">
        <v>290213.3</v>
      </c>
      <c r="G101" s="28">
        <v>383187.44520000002</v>
      </c>
      <c r="H101" s="28">
        <v>313780.99680000002</v>
      </c>
      <c r="I101" s="28">
        <v>987181.74200000009</v>
      </c>
      <c r="J101" s="17" t="s">
        <v>101</v>
      </c>
      <c r="K101" s="34" t="s">
        <v>181</v>
      </c>
    </row>
    <row r="102" spans="1:11" s="2" customFormat="1" ht="47.25" x14ac:dyDescent="0.25">
      <c r="A102" s="13">
        <v>62</v>
      </c>
      <c r="B102" s="17" t="s">
        <v>190</v>
      </c>
      <c r="C102" s="24" t="s">
        <v>191</v>
      </c>
      <c r="D102" s="34" t="s">
        <v>172</v>
      </c>
      <c r="E102" s="35"/>
      <c r="F102" s="28">
        <v>987120.00000000012</v>
      </c>
      <c r="G102" s="28">
        <v>506520</v>
      </c>
      <c r="H102" s="28">
        <v>516240</v>
      </c>
      <c r="I102" s="28">
        <v>2009880</v>
      </c>
      <c r="J102" s="17" t="s">
        <v>101</v>
      </c>
      <c r="K102" s="34" t="s">
        <v>181</v>
      </c>
    </row>
    <row r="103" spans="1:11" s="2" customFormat="1" ht="47.25" x14ac:dyDescent="0.25">
      <c r="A103" s="51">
        <v>63</v>
      </c>
      <c r="B103" s="53" t="s">
        <v>192</v>
      </c>
      <c r="C103" s="56" t="s">
        <v>193</v>
      </c>
      <c r="D103" s="50" t="s">
        <v>172</v>
      </c>
      <c r="E103" s="52"/>
      <c r="F103" s="28">
        <v>571250</v>
      </c>
      <c r="G103" s="28">
        <v>562800</v>
      </c>
      <c r="H103" s="28">
        <v>621400</v>
      </c>
      <c r="I103" s="28">
        <v>1755450</v>
      </c>
      <c r="J103" s="17" t="s">
        <v>100</v>
      </c>
      <c r="K103" s="50" t="s">
        <v>181</v>
      </c>
    </row>
    <row r="104" spans="1:11" s="2" customFormat="1" ht="47.25" x14ac:dyDescent="0.25">
      <c r="A104" s="51"/>
      <c r="B104" s="53"/>
      <c r="C104" s="56"/>
      <c r="D104" s="50"/>
      <c r="E104" s="52"/>
      <c r="F104" s="28">
        <v>257748</v>
      </c>
      <c r="G104" s="28"/>
      <c r="H104" s="28"/>
      <c r="I104" s="28">
        <v>257748</v>
      </c>
      <c r="J104" s="17" t="s">
        <v>99</v>
      </c>
      <c r="K104" s="50"/>
    </row>
    <row r="105" spans="1:11" s="2" customFormat="1" ht="47.25" x14ac:dyDescent="0.25">
      <c r="A105" s="13">
        <v>64</v>
      </c>
      <c r="B105" s="17" t="s">
        <v>194</v>
      </c>
      <c r="C105" s="24" t="s">
        <v>195</v>
      </c>
      <c r="D105" s="34" t="s">
        <v>172</v>
      </c>
      <c r="E105" s="35"/>
      <c r="F105" s="28">
        <v>1855785.6</v>
      </c>
      <c r="G105" s="28"/>
      <c r="H105" s="28"/>
      <c r="I105" s="28">
        <v>1855785.6</v>
      </c>
      <c r="J105" s="17" t="s">
        <v>98</v>
      </c>
      <c r="K105" s="34" t="s">
        <v>142</v>
      </c>
    </row>
    <row r="106" spans="1:11" s="2" customFormat="1" ht="63" x14ac:dyDescent="0.25">
      <c r="A106" s="13">
        <v>65</v>
      </c>
      <c r="B106" s="17" t="s">
        <v>196</v>
      </c>
      <c r="C106" s="24" t="s">
        <v>197</v>
      </c>
      <c r="D106" s="34" t="s">
        <v>172</v>
      </c>
      <c r="E106" s="35"/>
      <c r="F106" s="28">
        <v>147233.20000000001</v>
      </c>
      <c r="G106" s="28"/>
      <c r="H106" s="28"/>
      <c r="I106" s="28">
        <v>147233.20000000001</v>
      </c>
      <c r="J106" s="17" t="s">
        <v>198</v>
      </c>
      <c r="K106" s="34" t="s">
        <v>142</v>
      </c>
    </row>
    <row r="107" spans="1:11" s="2" customFormat="1" ht="30.75" customHeight="1" x14ac:dyDescent="0.25">
      <c r="A107" s="51" t="s">
        <v>4</v>
      </c>
      <c r="B107" s="51"/>
      <c r="C107" s="51"/>
      <c r="D107" s="51"/>
      <c r="E107" s="40"/>
      <c r="F107" s="41"/>
      <c r="G107" s="41"/>
      <c r="H107" s="41"/>
      <c r="I107" s="28"/>
      <c r="J107" s="40"/>
      <c r="K107" s="40"/>
    </row>
    <row r="108" spans="1:11" s="2" customFormat="1" ht="78.75" x14ac:dyDescent="0.25">
      <c r="A108" s="13">
        <v>66</v>
      </c>
      <c r="B108" s="17" t="s">
        <v>199</v>
      </c>
      <c r="C108" s="36" t="s">
        <v>200</v>
      </c>
      <c r="D108" s="34" t="s">
        <v>172</v>
      </c>
      <c r="E108" s="35">
        <v>73</v>
      </c>
      <c r="F108" s="28">
        <v>457000</v>
      </c>
      <c r="G108" s="28"/>
      <c r="H108" s="28"/>
      <c r="I108" s="28">
        <v>457000</v>
      </c>
      <c r="J108" s="17" t="s">
        <v>101</v>
      </c>
      <c r="K108" s="34" t="s">
        <v>181</v>
      </c>
    </row>
    <row r="109" spans="1:11" s="3" customFormat="1" ht="28.5" customHeight="1" x14ac:dyDescent="0.25">
      <c r="A109" s="4"/>
      <c r="B109" s="55" t="s">
        <v>202</v>
      </c>
      <c r="C109" s="55"/>
      <c r="D109" s="4"/>
      <c r="E109" s="4"/>
      <c r="F109" s="10">
        <f>F7+F13+F16+F36+F48+F52+F55+F58+F68+F72+F90</f>
        <v>109257218.64999999</v>
      </c>
      <c r="G109" s="10">
        <f>G7+G13+G16+G36+G48+G52+G55+G58+G68+G72+G90</f>
        <v>75189285.141339988</v>
      </c>
      <c r="H109" s="10">
        <f>H7+H13+H16+H36+H48+H52+H55+H58+H68+H72+H90</f>
        <v>44321581.56927111</v>
      </c>
      <c r="I109" s="10">
        <f>I7+I13+I16+I36+I48+I52+I55+I58+I68+I72+I90</f>
        <v>228768085.36381111</v>
      </c>
      <c r="J109" s="4"/>
      <c r="K109" s="4"/>
    </row>
    <row r="110" spans="1:11" ht="15" customHeight="1" x14ac:dyDescent="0.25">
      <c r="K110" s="15"/>
    </row>
    <row r="111" spans="1:11" ht="15.75" customHeight="1" x14ac:dyDescent="0.25"/>
    <row r="112" spans="1:1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</sheetData>
  <mergeCells count="93">
    <mergeCell ref="F5:F6"/>
    <mergeCell ref="D4:D6"/>
    <mergeCell ref="E25:E26"/>
    <mergeCell ref="A2:K2"/>
    <mergeCell ref="A18:A19"/>
    <mergeCell ref="B18:B19"/>
    <mergeCell ref="C18:C19"/>
    <mergeCell ref="D18:D19"/>
    <mergeCell ref="E18:E19"/>
    <mergeCell ref="K18:K19"/>
    <mergeCell ref="K4:K6"/>
    <mergeCell ref="C4:C6"/>
    <mergeCell ref="B4:B6"/>
    <mergeCell ref="G5:G6"/>
    <mergeCell ref="H5:H6"/>
    <mergeCell ref="I5:I6"/>
    <mergeCell ref="E4:E6"/>
    <mergeCell ref="F4:I4"/>
    <mergeCell ref="J4:J6"/>
    <mergeCell ref="A4:A6"/>
    <mergeCell ref="C38:C39"/>
    <mergeCell ref="E38:E39"/>
    <mergeCell ref="E32:E33"/>
    <mergeCell ref="A31:D31"/>
    <mergeCell ref="B32:B33"/>
    <mergeCell ref="A32:A33"/>
    <mergeCell ref="D32:D33"/>
    <mergeCell ref="D38:D39"/>
    <mergeCell ref="A37:D37"/>
    <mergeCell ref="A8:D8"/>
    <mergeCell ref="A14:D14"/>
    <mergeCell ref="A17:D17"/>
    <mergeCell ref="B25:B26"/>
    <mergeCell ref="A66:D66"/>
    <mergeCell ref="B68:D68"/>
    <mergeCell ref="A69:D69"/>
    <mergeCell ref="A70:A71"/>
    <mergeCell ref="B70:B71"/>
    <mergeCell ref="C70:C71"/>
    <mergeCell ref="D70:D71"/>
    <mergeCell ref="C25:C26"/>
    <mergeCell ref="A25:A26"/>
    <mergeCell ref="D25:D26"/>
    <mergeCell ref="C32:C33"/>
    <mergeCell ref="A59:D59"/>
    <mergeCell ref="A56:D56"/>
    <mergeCell ref="B55:D55"/>
    <mergeCell ref="B38:B39"/>
    <mergeCell ref="A38:A39"/>
    <mergeCell ref="B58:D58"/>
    <mergeCell ref="A49:D49"/>
    <mergeCell ref="A53:D53"/>
    <mergeCell ref="E103:E104"/>
    <mergeCell ref="E70:E71"/>
    <mergeCell ref="K103:K104"/>
    <mergeCell ref="A107:D107"/>
    <mergeCell ref="A88:D88"/>
    <mergeCell ref="B90:D90"/>
    <mergeCell ref="A103:A104"/>
    <mergeCell ref="B103:B104"/>
    <mergeCell ref="C103:C104"/>
    <mergeCell ref="D103:D104"/>
    <mergeCell ref="D94:D96"/>
    <mergeCell ref="J94:J96"/>
    <mergeCell ref="K94:K96"/>
    <mergeCell ref="E94:E96"/>
    <mergeCell ref="F94:F96"/>
    <mergeCell ref="G94:G96"/>
    <mergeCell ref="H94:H96"/>
    <mergeCell ref="I94:I96"/>
    <mergeCell ref="B109:C109"/>
    <mergeCell ref="A86:A87"/>
    <mergeCell ref="B86:B87"/>
    <mergeCell ref="C86:C87"/>
    <mergeCell ref="D86:D87"/>
    <mergeCell ref="K70:K71"/>
    <mergeCell ref="B72:D72"/>
    <mergeCell ref="A73:D73"/>
    <mergeCell ref="A80:A81"/>
    <mergeCell ref="B80:B81"/>
    <mergeCell ref="C80:C81"/>
    <mergeCell ref="K83:K85"/>
    <mergeCell ref="A91:D91"/>
    <mergeCell ref="D80:D81"/>
    <mergeCell ref="E80:E81"/>
    <mergeCell ref="K80:K81"/>
    <mergeCell ref="E86:E87"/>
    <mergeCell ref="K86:K87"/>
    <mergeCell ref="A83:A85"/>
    <mergeCell ref="B83:B85"/>
    <mergeCell ref="C83:C84"/>
    <mergeCell ref="D83:D85"/>
    <mergeCell ref="E83:E85"/>
  </mergeCells>
  <printOptions horizontalCentered="1"/>
  <pageMargins left="0.11811023622047245" right="0.11811023622047245" top="0.15748031496062992" bottom="0.15748031496062992" header="0" footer="0"/>
  <pageSetup paperSize="8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Консолідований перелік 10.09.25</vt:lpstr>
      <vt:lpstr>'Консолідований перелік 10.09.25'!Заголовки_для_друку</vt:lpstr>
      <vt:lpstr>'Консолідований перелік 10.09.25'!Область_друку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Щітченко Ігор Вікторович</dc:creator>
  <cp:lastModifiedBy>Щітченко Ігор Вікторович</cp:lastModifiedBy>
  <cp:lastPrinted>2025-09-11T13:57:51Z</cp:lastPrinted>
  <dcterms:created xsi:type="dcterms:W3CDTF">2025-01-27T07:30:32Z</dcterms:created>
  <dcterms:modified xsi:type="dcterms:W3CDTF">2025-09-15T08:52:03Z</dcterms:modified>
</cp:coreProperties>
</file>