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lesik\AppData\Local\Temp\SCANCLIENT\"/>
    </mc:Choice>
  </mc:AlternateContent>
  <xr:revisionPtr revIDLastSave="0" documentId="13_ncr:1_{4A51A801-ED10-4856-8705-A44944236A49}" xr6:coauthVersionLast="36" xr6:coauthVersionMax="36" xr10:uidLastSave="{00000000-0000-0000-0000-000000000000}"/>
  <bookViews>
    <workbookView xWindow="0" yWindow="0" windowWidth="28800" windowHeight="12105" xr2:uid="{A77FF12F-F93E-49B3-AD6D-BCD361622A82}"/>
  </bookViews>
  <sheets>
    <sheet name="основна  " sheetId="1" r:id="rId1"/>
  </sheets>
  <definedNames>
    <definedName name="_xlnm._FilterDatabase" localSheetId="0" hidden="1">'основна  '!$B$1:$B$251</definedName>
    <definedName name="_xlnm.Print_Titles" localSheetId="0">'основна  '!$3:$4</definedName>
    <definedName name="_xlnm.Print_Area" localSheetId="0">'основна  '!$A$1:$G$249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8" i="1" l="1"/>
  <c r="F207" i="1"/>
  <c r="A201" i="1"/>
  <c r="A199" i="1"/>
  <c r="A198" i="1"/>
  <c r="A197" i="1"/>
  <c r="A196" i="1"/>
  <c r="A195" i="1"/>
  <c r="A194" i="1"/>
  <c r="F192" i="1"/>
  <c r="F160" i="1"/>
  <c r="F136" i="1"/>
  <c r="F114" i="1"/>
  <c r="F111" i="1"/>
  <c r="F101" i="1"/>
  <c r="F94" i="1"/>
  <c r="F81" i="1"/>
  <c r="F76" i="1"/>
  <c r="F71" i="1"/>
  <c r="F60" i="1"/>
  <c r="F51" i="1"/>
  <c r="F45" i="1"/>
  <c r="F41" i="1"/>
  <c r="F26" i="1"/>
  <c r="F24" i="1"/>
  <c r="F19" i="1"/>
  <c r="F15" i="1"/>
  <c r="F12" i="1"/>
  <c r="F5" i="1"/>
</calcChain>
</file>

<file path=xl/sharedStrings.xml><?xml version="1.0" encoding="utf-8"?>
<sst xmlns="http://schemas.openxmlformats.org/spreadsheetml/2006/main" count="840" uniqueCount="296">
  <si>
    <t>Кредитор</t>
  </si>
  <si>
    <t>Позичальник</t>
  </si>
  <si>
    <t>Назва проекту, для реалізації якого залучається кредит/позика</t>
  </si>
  <si>
    <t>Валюта кредиту/позики</t>
  </si>
  <si>
    <t>Сума державної гарантії у валюті кредиту/позики</t>
  </si>
  <si>
    <t>Сума державної гарантії, грн.*</t>
  </si>
  <si>
    <t>Стан реалізації</t>
  </si>
  <si>
    <t>Європейський банк реконструкції та розвитку</t>
  </si>
  <si>
    <t>Укрзалізниця</t>
  </si>
  <si>
    <t>Впровадження швидкісного руху пасажирських поїздів на залізницях України (14849 від 31.08.2004)</t>
  </si>
  <si>
    <t>USD</t>
  </si>
  <si>
    <t>закрита</t>
  </si>
  <si>
    <t>НАЕК "Енергоатом"</t>
  </si>
  <si>
    <t>Модернізації енергоблоків №2 Хмельницької АЕС та №4 Рівненської АЕС  (34838 від 29.07.2004)</t>
  </si>
  <si>
    <t>Європейське співтовариство з атомної енергії</t>
  </si>
  <si>
    <t>Модернізації енергоблоків №2 Хмельницької АЕС та №4 Рівненської АЕС (Угода від 29.07.2004)</t>
  </si>
  <si>
    <t>Credit Suisse First Boston International</t>
  </si>
  <si>
    <t>ДКБ "Південне" ім. М.К.Янгеля</t>
  </si>
  <si>
    <t>Фінансування українсько-бразильського проекту по створенню ракетного космічного комплексу "Циклон-4"</t>
  </si>
  <si>
    <t>Maglin Capital Limited</t>
  </si>
  <si>
    <t>Фінансування проектування і будівництва залізнично-автомобільного мостового переходу через річку Дніпро в місті Києві</t>
  </si>
  <si>
    <t>Deutsche Bank AG London</t>
  </si>
  <si>
    <t>Укравтодор</t>
  </si>
  <si>
    <t>Реконструкція автомобільної дороги Київ-Одеса на дільниці від Жашкова до Червонознам’янки</t>
  </si>
  <si>
    <t>ДП "Національна енергетична компанія "Укренерго"</t>
  </si>
  <si>
    <t>Проект будівництва високовольтної повітряної лінії в Одеській області (33896 від 16.12.2005)</t>
  </si>
  <si>
    <t>EUR</t>
  </si>
  <si>
    <t>Завершення проекту реконструкції автомобільної дороги Київ-Одеса на дільниці від Жашкова до Червонознам’янки</t>
  </si>
  <si>
    <t>Міжнародний банк реконструкції та розвитку</t>
  </si>
  <si>
    <t>Укрексімбанк</t>
  </si>
  <si>
    <t>Проект розвитку експорту 2 (4836 від 26.09.06)</t>
  </si>
  <si>
    <t>реалізується</t>
  </si>
  <si>
    <t>Citibank, N.A. London</t>
  </si>
  <si>
    <t>Будівництво, реконструкція та капітальний ремонт автомобільних доріг загального користування</t>
  </si>
  <si>
    <t>Облігації Державної іпотечної установи</t>
  </si>
  <si>
    <t>Державна іпотечна установа</t>
  </si>
  <si>
    <t>Іпотечне кредитування (Облігації ДІУ)</t>
  </si>
  <si>
    <t>UAH</t>
  </si>
  <si>
    <t>Morgan Stanley Bank International Limited</t>
  </si>
  <si>
    <t>Виконання зобов'язань, що виникають у зв'язку з фінансуванням проектів будівництва, реконструкції та капітального ремонту автомобільних доріг, у тому числі за залученими у минулі роки кредитами</t>
  </si>
  <si>
    <t>ДП "Іллічівський морський торговельний порт"</t>
  </si>
  <si>
    <t>Проект "Розвиток інфраструктури Іллічівського морського торговельного порту" (31245 від 28.11.07)</t>
  </si>
  <si>
    <t>Канадська експортна агенція</t>
  </si>
  <si>
    <t>ДП "Укркосмос"</t>
  </si>
  <si>
    <t>Створення національної супутникової системи зв'язку</t>
  </si>
  <si>
    <t>Credit Suisse International</t>
  </si>
  <si>
    <t>Рефінансування</t>
  </si>
  <si>
    <t>НАК "Нафтогаз України"</t>
  </si>
  <si>
    <t>АТ "Укрексімбанк"</t>
  </si>
  <si>
    <t>ДП "Укрмедпостач"</t>
  </si>
  <si>
    <t>Забезпечення лікувально-профілактичних закладів обладнанням,  транспортними засобами,  виробами медичного призначення та лікарськими засобами</t>
  </si>
  <si>
    <t>Облігації Харківського державного авіаційного виробничого підприємства</t>
  </si>
  <si>
    <t>Харківське державне авіаційне виробниче підприємство</t>
  </si>
  <si>
    <t>Фінансування виробничої діяльності підприємтсва та формування ресурсної бази, зокрема погашення кредиторської заборгованості перед банками та добудови літаків в рамках реалізації інвестиційних проектів з будівництва літаків на період 2009-2015 років</t>
  </si>
  <si>
    <t>Векселі Укравтодору</t>
  </si>
  <si>
    <t>Облігації ДП "Київський авіаційний завод "Авіант"</t>
  </si>
  <si>
    <t>Київський авіаційний завод "Авіант"</t>
  </si>
  <si>
    <t>Облігації НАК "Нафтогаз України"</t>
  </si>
  <si>
    <t>ПАТ "Національна акціонерна компанія "Нафтогаз України"</t>
  </si>
  <si>
    <t>Реструктуризації заборгованості Національної акціонерної компанії "Нафтогаз України" за зовнішніми запозиченнями</t>
  </si>
  <si>
    <t>ВАТ "Ощадбанк"</t>
  </si>
  <si>
    <t>Поповнення оборотних коштів, включаючи виконання зобов'язань, що виникають у зв'язку з фінансуванням проектів будівництва, реконструкції та капітального ремонту автомобільних доріг, у тому числі за залученими у минулі роки кредитами</t>
  </si>
  <si>
    <t>AQUASAFETY INVEST PLC</t>
  </si>
  <si>
    <t>ДП "Львівська ОДПЗ"</t>
  </si>
  <si>
    <t>Реалізація інвестиційного проекту комплексного протипаводкового захисту у Львівській області</t>
  </si>
  <si>
    <t>UniCredit Bank Austria AG</t>
  </si>
  <si>
    <t>Забезпечення лікувально-профілактичних закладів обладнанням,  транспортними засобами, виробами медичного призначення та лікарськими засобами</t>
  </si>
  <si>
    <t>Облігації ДП "ФІНІНПРО"</t>
  </si>
  <si>
    <t>ДП "Фінінпро"</t>
  </si>
  <si>
    <t>Фінансування виконання зобов'язань, що виникають у зв'язку з виконанням завдань та здійсненням заходів, передбачених Державною цільовою програмою підготовки та проведення в Україні фінальної частини чемпіонату Європи 2012 року з футболу</t>
  </si>
  <si>
    <t>VTB Capital PLC</t>
  </si>
  <si>
    <t>Фінансування будівництва, реконструкції, капітального та поточного ремонту автомобільних доріг загального користування і придбання дорожньої техніки та обладнання для дочірніх підприємств ВАТ "ДАК "Автомобільні дороги України"</t>
  </si>
  <si>
    <t>Експортно-імпортний банк Кореї</t>
  </si>
  <si>
    <t>Південна залізниця (статутне територіално-галузеве об'єднання)</t>
  </si>
  <si>
    <t>Придбання швидкісних міжрегіональних електропоїздів в рамках підготовки до фінальної частини чемпіонату Європи 2012 року з футболу</t>
  </si>
  <si>
    <t>ДП "ФІНІНПРО"</t>
  </si>
  <si>
    <t>Фінансування виконання зобов'язань, що виникають у зв'язку з виконанням завдань та здійсненням заходів, передбачених Державною цільовою програмою підготовки та проведення в Україні фінальної частини чемпіонату Європи 2012 року з футболу, Договір про довірче управління від 21.04.2011</t>
  </si>
  <si>
    <t xml:space="preserve"> </t>
  </si>
  <si>
    <t>Сбербанк Росії</t>
  </si>
  <si>
    <t>Фінансування будівництва, реконструкції, капітального та поточного ремонту автомобільних доріг і придбання дорожньої техніки, Угода від 22.07.2011</t>
  </si>
  <si>
    <t>ДП "Конструкторське бюро "Південне" ім. М.К. Янгеля</t>
  </si>
  <si>
    <t>Розвиток бразильсько-українського проекту по створенню ракетного космічного комплексу "Циклон-4", строковий кредитний договір від 16.09.2011</t>
  </si>
  <si>
    <t xml:space="preserve">Проект з енергоефективності (8064-UA від 10.06.11) </t>
  </si>
  <si>
    <t xml:space="preserve">
Державний банк розвитку КНР</t>
  </si>
  <si>
    <t>ВАТ "Лисичанськвугілля"</t>
  </si>
  <si>
    <t xml:space="preserve">Модернізація та оновлення вугільної шахти ім. Мельникова, Кредитний договір від 21.12.2011 </t>
  </si>
  <si>
    <t>Додаткове фінансування для Другого проекту розвитку експорту</t>
  </si>
  <si>
    <t>Державний банк розвитку КНР</t>
  </si>
  <si>
    <t>Заміщення споживання природного газу вітчизняним вугіллям</t>
  </si>
  <si>
    <t>Експортно-імпортний банк Китаю</t>
  </si>
  <si>
    <t>ПАТ  "Державна продовольчо-зернова корпорація України"</t>
  </si>
  <si>
    <t>Фінансування проектів у сфері сільського господарства в рамках виконання вимог Меморандуму про взаєморозуміння щодо співпраці в реалізації пріоритетних проектів у галузі сільського господарства Кредитний договір від 26.12.2012 №BLA201209</t>
  </si>
  <si>
    <t xml:space="preserve">ПАТ  "Державна продовольчо-зернова корпорація України"
</t>
  </si>
  <si>
    <t>Фінансування проектів у сфері сільського господарства в рамках виконання вимог Меморандуму про взаєморозуміння щодо співпраці в реалізації пріоритетних проектів у галузі сільського господарства Генеральний кредитний договір від 26.12.2012  №BLA201210</t>
  </si>
  <si>
    <t>Deutsche Bank AG Schaft</t>
  </si>
  <si>
    <t>Дочірня компанія "Укртрансгаз" Національної акціонерної компанії "Нафтогаз України"</t>
  </si>
  <si>
    <t>Модернизація компресорної станції "Бар" на транзитному трубопроводі "Союз"</t>
  </si>
  <si>
    <t>Облігації Укравтодору</t>
  </si>
  <si>
    <t>Фінансування об’єктів будівництва, реконструкції, капітального та поточного ремонту автомобільних доріг загального користування, в тому числі, будівництво транспортної магістралі через річку Дніпро в м. Запоріжжя, за переліком, затвердженим Кабінетом Міністрів України, і придбання дорожньої техніки та обладнання для дочірніх підприємств ПАТ «ДАК «Автомобільні дороги України»</t>
  </si>
  <si>
    <t>Фінансування об’єктів  будівництва, реконструкції, капітального та поточного ремонту автомобільних доріг загального користування, в тому числі для реалізації проекту будівництва мостового переходу через річку Дніпро в м. Запоріжжі, за переліком, затвердженим Кабінетом Міністрів України, і придбання дорожньої техніки та обладнання для дочірніх підприємств ПАТ "ДАК "Автомобільні дороги України"</t>
  </si>
  <si>
    <t xml:space="preserve">Міністерство енергетики та вугільної промисловості України
</t>
  </si>
  <si>
    <t>Проект соціально-економічного розвитку "Будівництво першої черги Дністровської ГАЕС у складі трьох агрегатів ", Угода від 16.10.2013 №743/31/2</t>
  </si>
  <si>
    <t>ПАТ АБ "Укргазбанк"</t>
  </si>
  <si>
    <t xml:space="preserve">Департамент енергетики, транспорту та зв'язку Вінницької міської ради
</t>
  </si>
  <si>
    <t>Проект соціально-економічного розвитку "По оновленню рухомого складу автобусного і тролейбусного парків", Угода від 22.11.2013 №20-10/2013</t>
  </si>
  <si>
    <t xml:space="preserve">закрита </t>
  </si>
  <si>
    <t>Облігації ПАТ "НАК "Нафтогаз"</t>
  </si>
  <si>
    <t>Національна акціонерна компанія "Нафтогаз України"</t>
  </si>
  <si>
    <t>ПАТ "Ощадбанк"</t>
  </si>
  <si>
    <t xml:space="preserve">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
</t>
  </si>
  <si>
    <t>Проект соціально-економічного розвитку "Будівництво сучасного лікувально-діагностичного комплексу Національної дитячої спеціалізованої лікарні "Охматдит" по вул. Чорновола,28/1, у Шевченківському районі м.Києва"</t>
  </si>
  <si>
    <t>нереалізована</t>
  </si>
  <si>
    <t xml:space="preserve">Управління капітального будівництва Херсонської міської ради
</t>
  </si>
  <si>
    <t>Проект соціально-економічного розвитку "Будівництво шляхопроводу по просп. Адмірала Сенявіна-вул.Залаегерсег у м. Херсоні"</t>
  </si>
  <si>
    <t xml:space="preserve">Департамент капітального будівництва Вінницької міської ради
</t>
  </si>
  <si>
    <t>Проект соціально-економічного розвитку "Будівництво вул. Келецької та трамвайної лінії від вул.Квятека до автовокзалу "Західний" в м.Вінниці"</t>
  </si>
  <si>
    <t xml:space="preserve">Державне агентство з інвестицій та управління національними проектами  України
</t>
  </si>
  <si>
    <t>Проект соціально-економічного розвитку "Реалізація ІІ етапу Національного проекту "Відкритий світ" у частині технічного забезпечення шкіл навчальним обладнанням"</t>
  </si>
  <si>
    <t>ВАТ "Газпромбанк"</t>
  </si>
  <si>
    <t>Поповнення оборотного капіталу</t>
  </si>
  <si>
    <t>Європейський інвестиційний банк</t>
  </si>
  <si>
    <t xml:space="preserve">Державна адміністрація залізничного транспорту України </t>
  </si>
  <si>
    <t>Проект будівництва Бескидського тунелю, Фінансова угода від 07.05.2014 № 81.421</t>
  </si>
  <si>
    <t>Експортно-імпортний банк Китаю **</t>
  </si>
  <si>
    <t>ДП "Дирекція з будівництва та управління національного проекту "Повітряний експрес" та інших інфраструктурних об'єктів Київського регіону"</t>
  </si>
  <si>
    <t>Організація залізничного пасажирського сполучення м.Київ- міжнародний аеропорт "Бориспіль", Кредитний договір від 05.07.2011 №BLA201123</t>
  </si>
  <si>
    <t>Європейський банк реконструкції  та розвитку</t>
  </si>
  <si>
    <t>Державне підприємство "Національна атомна енергогенеруюча компанія "Енергоатом"</t>
  </si>
  <si>
    <t>Комплексна (зведена) програма підвищення рівня безпеки енергоблоків атомних електростанцій</t>
  </si>
  <si>
    <t>Європейське  співтовариствое з атомної енергії</t>
  </si>
  <si>
    <t>ПАТ "Укрексімбанк"</t>
  </si>
  <si>
    <t>Державна акціонерна холдінгова компанія "Артем"</t>
  </si>
  <si>
    <t>Програма підвищення обороноздатності та безпеки держави України</t>
  </si>
  <si>
    <t>Дочірнє підприємство Державної компанії "Укрспецекспорт" державне госпрозрахункове зовнішньоторгівельне підприємство "Спецтехноекспорт"</t>
  </si>
  <si>
    <t>Публічне акціонерне товариство "Національна акціонерна компанія "Нафтогаз України"</t>
  </si>
  <si>
    <t>Формування стабілізаційного (резервного) енергетичного фонду</t>
  </si>
  <si>
    <t>Європейський банк реконструкції  та розвитку ***</t>
  </si>
  <si>
    <t>Публічне акціонерне товариство "Укргідроенерго"</t>
  </si>
  <si>
    <t>Проект "Реабілітація гідроелектростанцій"</t>
  </si>
  <si>
    <t xml:space="preserve">Державне підприємство  "Житомирський бронетанковий завод"
</t>
  </si>
  <si>
    <t xml:space="preserve">Державне підприємство  "Харківський завод спеціальних машин"
</t>
  </si>
  <si>
    <t xml:space="preserve">Державне підприємство "Харківське конструкторське бюро з машинобудування імені О.О. Морозова"
</t>
  </si>
  <si>
    <t xml:space="preserve">Державне підприємство "Шепетівський ремонтний завод"
</t>
  </si>
  <si>
    <t xml:space="preserve">Державне підприємство "Жулянський машинобудівний завод"ВІЗАР"
</t>
  </si>
  <si>
    <t xml:space="preserve">Державне підприємство "Одеський авіаційний завод"
</t>
  </si>
  <si>
    <t xml:space="preserve">Державне підприємство "Харківський бронетанковий завод"
</t>
  </si>
  <si>
    <t xml:space="preserve">Державне підприємство "Миколаївський бронетанковий завод"
</t>
  </si>
  <si>
    <t xml:space="preserve">Державне підприємство"Харківський автомобільний завод"
</t>
  </si>
  <si>
    <t xml:space="preserve">Товариство з обмеженою відповідальністю "Українська бронетехніка"
</t>
  </si>
  <si>
    <t xml:space="preserve">Державне підприємство  "Львівський бронетанковий завод"
</t>
  </si>
  <si>
    <t xml:space="preserve">Публічне акціонерне товариство «Національна акціонерна компанія "Нафтогаз України"
</t>
  </si>
  <si>
    <t>Доформування стабілізаційного (резервного) енергетичного фонду</t>
  </si>
  <si>
    <t>Приватне акціонерне товариство "Завод "Кузня на Рибальському"</t>
  </si>
  <si>
    <t xml:space="preserve">Державне  підприємство  "Київський бронетанковий завод"
</t>
  </si>
  <si>
    <t xml:space="preserve">Товариство з обмеженою відповідальністю "НВЦ "Інфозахист"
</t>
  </si>
  <si>
    <t xml:space="preserve">Товариство з обмеженою відповідальністю "ЕСОММ СО"
</t>
  </si>
  <si>
    <t xml:space="preserve">Товариство з обмеженою відповідальністю  "РДЛ"
</t>
  </si>
  <si>
    <t xml:space="preserve">Сентрал Сторедж Сейфті Проджект Траст </t>
  </si>
  <si>
    <t xml:space="preserve">Державне підприємство "Національна атомна енергогенеруюча компанія "Енергоатом"
</t>
  </si>
  <si>
    <t>фінансування інвестиційного проекту (державного) “Будівництво централізованого сховища відпрацьованого ядерного палива реакторів ВВЕР АЕС України”</t>
  </si>
  <si>
    <t>Проект "Доступ до довготермінового фінансування"</t>
  </si>
  <si>
    <t>ПАТ "Державний експортно-імпортний банк України"</t>
  </si>
  <si>
    <t>ДП "Шепетівський ремонтний завод"</t>
  </si>
  <si>
    <t>ДП "Житомирський бронетанковий завод"</t>
  </si>
  <si>
    <t>ДП "Миколаївський бронетанковий завод"</t>
  </si>
  <si>
    <t>ДП "Львівський бронетанковий завод"</t>
  </si>
  <si>
    <t>ДП "Київський бронетанковий завод"</t>
  </si>
  <si>
    <t>ДП "Харківський бронетанковий завод"</t>
  </si>
  <si>
    <t>ДП ДГЗП "Спецтехноекспорт"</t>
  </si>
  <si>
    <t>Фінансування статутної діяльності ДІУ</t>
  </si>
  <si>
    <t xml:space="preserve">Державне агентство автомобільних доріг України
</t>
  </si>
  <si>
    <t>Для забезпечення виконання боргових зобов’язань за запозиченнями Державного агентства автомобільних доріг і переліку об’єктів будівництва, реконструкції, капітального та поточного середнього ремонту автомобільних доріг загального користування державного значення у 2020 році та обсягів бюджетних коштів для їх фінансування за рахунок запозичень, залучених під державні гарантії</t>
  </si>
  <si>
    <t>Приватне акціонерне товариство «Національна енергетична компанія "Укренерго"</t>
  </si>
  <si>
    <t>Закупівля нових трансформаторів та модернізації дванадцяти підстанцій у ключових регіонах України</t>
  </si>
  <si>
    <t>Розпорядженням НКЦПФР від 21.04.2021 №26-ДР-СТ-О скасовано реєстрацію випуску облігацій</t>
  </si>
  <si>
    <t>АТ "Державний експортно-імпортний банк України"</t>
  </si>
  <si>
    <t>Для фінансування об’єктів будівництва, реконструкції, капітального та поточного середнього ремонту автомобільних доріг загального користування державного значення за переліком, затвердженим постановою Кабінету Міністрів України від 18.11.2020 №1124</t>
  </si>
  <si>
    <t xml:space="preserve">https://zakon.rada.gov.ua/laws/show/1124-2020-%D0%BF#Text </t>
  </si>
  <si>
    <t>АТ "Ощадбанк"</t>
  </si>
  <si>
    <t xml:space="preserve">Приватне акціонерне товариство "Національна енергетична компанія "Укренерго"
</t>
  </si>
  <si>
    <t>Для забезпечення виконання боргових зобов’язань за кредитами (позиками), що залучаються ПрАТ "НЕК "Укренерго" у банків державного сектору з метою погашення заборгованості перед ДП "Гарантований покупець"</t>
  </si>
  <si>
    <t xml:space="preserve">https://zakon.rada.gov.ua/laws/show/1203-2020-%D0%BF#Text </t>
  </si>
  <si>
    <t xml:space="preserve">Приватне акціонерне товариство «Національна енергетична компанія "Укренерго"
</t>
  </si>
  <si>
    <t>Державне підприємство "АНТОНОВ"</t>
  </si>
  <si>
    <t>Постанова ДСК</t>
  </si>
  <si>
    <t>АТ “Ощадбанк”</t>
  </si>
  <si>
    <t xml:space="preserve">Суб'єкти господарювання мікропідприємництва, малого та/або середнього підприємництва </t>
  </si>
  <si>
    <t>До портфелю кредитів, виконання боргових зобов'язань за якими частково забезпечується державною гарантією на портфельній основі, можуть включатись кредити МСП на інвестиційні цілі, рефінансування заборгованості МСП за раніше наданими кредитами, на фінансування оборотного капіталу (крім овердрафтів)</t>
  </si>
  <si>
    <t>АТ “Укрексімбанк”</t>
  </si>
  <si>
    <t>АБ “Укргазбанк”</t>
  </si>
  <si>
    <t xml:space="preserve">АТ “ОТП банк”  </t>
  </si>
  <si>
    <t xml:space="preserve">ПАТ КБ “Приватбанк”  </t>
  </si>
  <si>
    <t>АТ “Таскомбанк”</t>
  </si>
  <si>
    <t>ПАТ “Банк Восток”</t>
  </si>
  <si>
    <t>АТ “Піреус банк МКБ”</t>
  </si>
  <si>
    <t>АТ АКБ “Львів”</t>
  </si>
  <si>
    <t>АТ “Банк Альянс”</t>
  </si>
  <si>
    <t>ПАТ “Кредитвест банк”</t>
  </si>
  <si>
    <t>Акціонерне товариство "Укрзалізниця"</t>
  </si>
  <si>
    <t xml:space="preserve">Проект електрифікації української залізниці </t>
  </si>
  <si>
    <t xml:space="preserve">Приватне акціонерне товариство «Національна енергетична компанія «Укренерго» </t>
  </si>
  <si>
    <t>Програма підвищення надійності підстанцій</t>
  </si>
  <si>
    <t xml:space="preserve">Державне агентство автомобільних доріг України
</t>
  </si>
  <si>
    <t>Фінансування об'єктів будівництва, реконструкції, капітального
та поточного середнього ремонту автомобільних доріг
загального користування державного значення</t>
  </si>
  <si>
    <t>АТ "Укрексімбанк"
АТ "Ощадбанк"
АБ "Укргазбанк"
АТ "ПУМБ"
АТ "Таскомбанк"
АТ "Банк Кредит Дніпро"</t>
  </si>
  <si>
    <t>Для забезпечення боргових зобов'язань за запозиченнями Державного агентства автомобільних доріг</t>
  </si>
  <si>
    <t xml:space="preserve">Облігації ПАТ «Національна енергетична компанія «Укренерго» </t>
  </si>
  <si>
    <t xml:space="preserve">Для забезпечення виконання боргових зобов’язань за кредитом, що залучається приватним акціонерним товариством “Національна енергетична компанія “Укренергоˮ шляхом випуску та розміщення облігацій на міжнародних фондових ринках з метою підтримки його ліквідності та стійкості роботи </t>
  </si>
  <si>
    <t>Акціонерне товариство "Укрпошта"</t>
  </si>
  <si>
    <t>Для реалізації проекту “Логістична мережа” та проекту “Сільське відділення”</t>
  </si>
  <si>
    <t>ПАТ "МТБ БАНК"</t>
  </si>
  <si>
    <t>До портфелю кредитів, виконання боргових зобов'язань за якими частково забезпечується державною гарантією на портфельній основі, можуть включатись кредити МСП на інвестиційні цілі, рефінансування заборгованості МСП за раніше наданими кредитами, на фінансування оборотного капіталу (крім овердрафтів), купівлі земельних ділянок с/г призначення, посівів с/г культур, купівлі с/г продукції (товарів), відновлення виробничих потужностей позичальника, зруйнованих частково або повністю внаслідок проведення воєнних (бойових) дій</t>
  </si>
  <si>
    <t>АТ КБ "ПриватБанк"</t>
  </si>
  <si>
    <t>АТ "БАНК АЛЬЯНС"</t>
  </si>
  <si>
    <t>АТ "ОТП БАНК"</t>
  </si>
  <si>
    <t>АТ "ВЕСТ ФАЙНЕНС ЕНД КРЕДИТ БАНК"</t>
  </si>
  <si>
    <t>АТ "АСВІО БАНК"</t>
  </si>
  <si>
    <t>АТ "Комерційний Індустріальний Банк"</t>
  </si>
  <si>
    <t>АТ "ПІРЕУС БАНК МБ"</t>
  </si>
  <si>
    <t>АТ "ТАСКОМБАНК"</t>
  </si>
  <si>
    <t xml:space="preserve">Концерн радіомовлення, радіозв'язку та телебачення 
</t>
  </si>
  <si>
    <t>З метою виконання Програми підвищення обороноздатності і безпеки держави в частині матеріально-технічного забезпечення побудови загальнонаціональної цифрової багатоканальної телемережі МХ-7</t>
  </si>
  <si>
    <t>З метою виконання Програми підвищення обороноздатності і безпеки держави в частині оснащення Державної служби з надзвичайних ситуацій сучасною авіаційною технікою</t>
  </si>
  <si>
    <t>Державне підприємство "Шосткинський завод "Імпульс"</t>
  </si>
  <si>
    <t xml:space="preserve">З метою виконання Програми підвищення обороноздатності держави та задоволення невідкладних потреб Збройних сил </t>
  </si>
  <si>
    <t>З метою підтримки ліквідності та стійкості роботи ПАТ "НЕК "Укренерго"</t>
  </si>
  <si>
    <t>АТ КБ "Приватбанк"</t>
  </si>
  <si>
    <t>АБ "Укргазбанк"</t>
  </si>
  <si>
    <t>АТ "ПУМБ"</t>
  </si>
  <si>
    <t>АТ "ПроКредит Банк"</t>
  </si>
  <si>
    <t>АТ "Райффайзен Банк"</t>
  </si>
  <si>
    <t>АТ "Креді АГРІКОЛЬ БАНК"</t>
  </si>
  <si>
    <t>АТ "КРЕДО БАНК"</t>
  </si>
  <si>
    <t>АТ "Банк Кредит Дніпро"</t>
  </si>
  <si>
    <t>ПАТ "Банк Восток"</t>
  </si>
  <si>
    <t>АБ "Південний"</t>
  </si>
  <si>
    <t>АТ "Банк Альянс"</t>
  </si>
  <si>
    <t>ПАТ "МТБ Банк"</t>
  </si>
  <si>
    <t>АТ "Полтава-банк"</t>
  </si>
  <si>
    <t>АТ "Міжнародний інвестиційний банк"</t>
  </si>
  <si>
    <t>АТ "Агропросперіс БАНК"</t>
  </si>
  <si>
    <t>АТ "Банк "Грант"</t>
  </si>
  <si>
    <t>АТ"АСВІО БАНК"</t>
  </si>
  <si>
    <t>АТ "Банк "Український капітал"</t>
  </si>
  <si>
    <t>АТ “МетаБанк”</t>
  </si>
  <si>
    <t>АТ "ПРАВЕКС БАНК"</t>
  </si>
  <si>
    <t>АТ “БАНК ІНВЕСТИЦІЙ ТА ЗАОЩАДЖЕНЬ”</t>
  </si>
  <si>
    <t>Акціонерне товариство "Державний експортно-імпортний банк України"</t>
  </si>
  <si>
    <t xml:space="preserve">Проект «Додаткове фінансування для протидії COVID-19 в рамках Проекту доступу до довготермінового фінансування» </t>
  </si>
  <si>
    <r>
      <rPr>
        <sz val="7.5"/>
        <rFont val="Times New Roman"/>
        <family val="1"/>
      </rPr>
      <t>USD</t>
    </r>
  </si>
  <si>
    <t>Приватне акціонерне товариство «Укргідроенерго»</t>
  </si>
  <si>
    <t>Проект “Україна – Підвищення стійкості енергосистеми для європейської інтеграції енергомережі (Встановлення гібридних систем з виробництва електроенергії в ПрАТ
«Укргідроенерго»</t>
  </si>
  <si>
    <t>Проект “Україна - Підвищення стійкості енергосистеми для європейської інтеграції енергомережі (Встановлення гібридних систем з виробництва електроенергії в ПрАТ «Укргідроенерго»)"</t>
  </si>
  <si>
    <t>Акціонерне товариство "Національна акціонерна
компанія "Нафтогаз України"</t>
  </si>
  <si>
    <t>Відновлювальний кредит для екстреної закупівлв газу "Нафтогазу"</t>
  </si>
  <si>
    <t xml:space="preserve"> Німецька Кредитна Установа для Відбудови (КфВ)</t>
  </si>
  <si>
    <t>Проект "Підвищення ефективності передачі електроенергії (модернізація підстанцій) ІІ"</t>
  </si>
  <si>
    <t>****Європейський інвестиційний банк</t>
  </si>
  <si>
    <t>Для реалізації проекту “Логістична мережа (Модернізація та цифровізація)"</t>
  </si>
  <si>
    <t>*****Європейський банк реконструкції  та розвитку</t>
  </si>
  <si>
    <t xml:space="preserve">Проект екстреного відновлення
мережі електропередачі </t>
  </si>
  <si>
    <t>Суб'єкти господарювання мікропідприємництва, малого та/або середнього підприємництва</t>
  </si>
  <si>
    <t>АТ "ПІРЕУС БАНК МКБ"</t>
  </si>
  <si>
    <t>АБ "УКРГАЗБАНК"</t>
  </si>
  <si>
    <t>Державне підприємство оборонно-промислового комплексу України</t>
  </si>
  <si>
    <t>Програма підвищення обороноздатності держави та задоволення невідкладних потреб Збройних сил України</t>
  </si>
  <si>
    <t>Акціонерне товариство "Українська залізниця"</t>
  </si>
  <si>
    <t>Проект «Надзвичайна підтримка української залізниці"</t>
  </si>
  <si>
    <t xml:space="preserve">Приватне акціонерне товариство "Національна енергетична компанія "Укренерго" </t>
  </si>
  <si>
    <t xml:space="preserve">Проект «Підвищення ефективності передачі електроенергії (Інтеграція української ОЕС до європейської об’єднаної енергосистеми) ІІІ» </t>
  </si>
  <si>
    <t>АТ"СЕНС БАНК"</t>
  </si>
  <si>
    <t>АТ "КОМІНБАНК"</t>
  </si>
  <si>
    <t>АТ "БАНК КРЕДИТ ДНІПРО"</t>
  </si>
  <si>
    <t>ПАТ АБ "Південний"</t>
  </si>
  <si>
    <t>ПАТ "БАНК ВОСТОК"</t>
  </si>
  <si>
    <t>АТ "АКЦЕНТ БАНК"</t>
  </si>
  <si>
    <t>Суб'єкт господарювання, що здійснює запозичення з метою виконання Програми</t>
  </si>
  <si>
    <t>АТ "Ощадбанк"
АБ "Укргазбанк"
АТ "ПУМБ"</t>
  </si>
  <si>
    <t>Приватне акціонерне товариство "Національна енергетична компанія "Укренерго"</t>
  </si>
  <si>
    <t>Проект "Спеціальної капітальної підтримки НЕК "Укренерго" для підтримки структури капіталу, ліквідності та стабільності"</t>
  </si>
  <si>
    <t xml:space="preserve">Проект "Підвищення ефективності передачі електроенергії (інтеграція української ОЕС до європейської об'єднаної енергосистеми) IV" 
</t>
  </si>
  <si>
    <t>Публічне акціонерне товариство "Укрнафта"</t>
  </si>
  <si>
    <t>Проект "Підтримка критично-необхідної розподіленої енергії"</t>
  </si>
  <si>
    <t>Поект "Фінансування стратегічних резервів газу НАК "Нафтогаз України"</t>
  </si>
  <si>
    <t>Проект "Аварійне відновлення гідроелектростанцій"</t>
  </si>
  <si>
    <t>Проект фінансування екстрених закупівель газу НАК "Нафтогаз України" (III)</t>
  </si>
  <si>
    <t>АТ "Укргазвидобування"</t>
  </si>
  <si>
    <t>Проект "Закупівля верстатів КРС та покращення енергоефективності АТ «Укргазвидобування»"</t>
  </si>
  <si>
    <t>АТ "Укрзалізниця"</t>
  </si>
  <si>
    <t>Проєкт "Електровози для "Української залізниці" (Проєкт "Оновлення парку електровозів АТ "Укрзалізниця")</t>
  </si>
  <si>
    <t>*гривенний еквівалент розраховується виходячи з дати набрання чинності угоди</t>
  </si>
  <si>
    <t>**Гарантійна Угода від 16.06.2011 (зареєстрована у Мінфіні 15.12.2014 №13010-05/132)</t>
  </si>
  <si>
    <t xml:space="preserve">*** Гарантійна угода набула чинності 21.03.2016  </t>
  </si>
  <si>
    <t>**** Гарантійна угода набула чинності у 2021 році та відображена у звітності за 2022 рік</t>
  </si>
  <si>
    <t>***** Договір гарантії від 13.12.2022 набув чинності 25.01.2023</t>
  </si>
  <si>
    <t>Інформація щодо наданих державних гарантій у 2004-2025 роках (станом на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</si>
</sst>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8" x14ac:knownFonts="1">
    <font>
      <sz val="10"/>
      <name val="Arial"/>
      <charset val="204"/>
    </font>
    <font>
      <b/>
      <sz val="11"/>
      <color indexed="8"/>
      <name val="Tahoma"/>
      <family val="2"/>
      <charset val="204"/>
    </font>
    <font>
      <sz val="9"/>
      <color theme="0"/>
      <name val="Arial"/>
      <family val="2"/>
      <charset val="204"/>
    </font>
    <font>
      <sz val="10"/>
      <color theme="0"/>
      <name val="Arial"/>
      <family val="2"/>
      <charset val="204"/>
    </font>
    <font>
      <b/>
      <sz val="10"/>
      <color indexed="8"/>
      <name val="Arial"/>
      <family val="2"/>
      <charset val="204"/>
    </font>
    <font>
      <sz val="10"/>
      <name val="Arial"/>
      <family val="2"/>
      <charset val="204"/>
    </font>
    <font>
      <b/>
      <sz val="8"/>
      <color indexed="8"/>
      <name val="Tahoma"/>
      <family val="2"/>
      <charset val="204"/>
    </font>
    <font>
      <sz val="8"/>
      <color theme="0"/>
      <name val="Tahoma"/>
      <family val="2"/>
      <charset val="204"/>
    </font>
    <font>
      <sz val="8"/>
      <name val="Tahoma"/>
      <family val="2"/>
      <charset val="204"/>
    </font>
    <font>
      <sz val="8"/>
      <color indexed="8"/>
      <name val="Times New Roman"/>
      <family val="1"/>
      <charset val="204"/>
    </font>
    <font>
      <sz val="8"/>
      <name val="Times New Roman"/>
      <family val="1"/>
      <charset val="204"/>
    </font>
    <font>
      <sz val="8"/>
      <color indexed="8"/>
      <name val="Tahoma"/>
      <family val="2"/>
      <charset val="204"/>
    </font>
    <font>
      <sz val="8"/>
      <color theme="0"/>
      <name val="Times New Roman"/>
      <family val="1"/>
      <charset val="204"/>
    </font>
    <font>
      <i/>
      <sz val="8"/>
      <name val="Tahoma"/>
      <family val="2"/>
      <charset val="204"/>
    </font>
    <font>
      <sz val="8"/>
      <color theme="0"/>
      <name val="Verdana"/>
      <family val="2"/>
      <charset val="204"/>
    </font>
    <font>
      <sz val="8"/>
      <color theme="1"/>
      <name val="Tahoma"/>
      <family val="2"/>
      <charset val="204"/>
    </font>
    <font>
      <sz val="8"/>
      <color theme="1"/>
      <name val="Verdana"/>
      <family val="2"/>
      <charset val="204"/>
    </font>
    <font>
      <sz val="10"/>
      <color theme="1"/>
      <name val="Arial"/>
      <family val="2"/>
      <charset val="204"/>
    </font>
    <font>
      <u/>
      <sz val="10"/>
      <color theme="10"/>
      <name val="Arial"/>
      <family val="2"/>
      <charset val="204"/>
    </font>
    <font>
      <u/>
      <sz val="10"/>
      <color theme="0"/>
      <name val="Arial"/>
      <family val="2"/>
      <charset val="204"/>
    </font>
    <font>
      <sz val="7.5"/>
      <name val="Times New Roman"/>
      <family val="1"/>
    </font>
    <font>
      <sz val="8"/>
      <name val="Arial"/>
      <family val="2"/>
      <charset val="204"/>
    </font>
    <font>
      <sz val="9"/>
      <color theme="0"/>
      <name val="Tahoma"/>
      <family val="2"/>
      <charset val="204"/>
    </font>
    <font>
      <sz val="10"/>
      <color theme="0"/>
      <name val="Tahoma"/>
      <family val="2"/>
      <charset val="204"/>
    </font>
    <font>
      <sz val="10"/>
      <name val="Tahoma"/>
      <family val="2"/>
      <charset val="204"/>
    </font>
    <font>
      <sz val="10"/>
      <name val="Arial Cyr"/>
      <charset val="204"/>
    </font>
    <font>
      <i/>
      <sz val="8"/>
      <color theme="0"/>
      <name val="Tahoma"/>
      <family val="2"/>
      <charset val="204"/>
    </font>
    <font>
      <sz val="12"/>
      <color theme="1"/>
      <name val="Arial"/>
      <family val="2"/>
      <charset val="204"/>
    </font>
  </fonts>
  <fills count="6">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indexed="9"/>
        <bgColor indexed="64"/>
      </patternFill>
    </fill>
    <fill>
      <patternFill patternType="solid">
        <fgColor rgb="FFFFFFFF"/>
        <bgColor indexed="64"/>
      </patternFill>
    </fill>
  </fills>
  <borders count="57">
    <border>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8"/>
      </left>
      <right/>
      <top style="thin">
        <color indexed="8"/>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8"/>
      </left>
      <right/>
      <top style="thin">
        <color indexed="8"/>
      </top>
      <bottom style="medium">
        <color indexed="64"/>
      </bottom>
      <diagonal/>
    </border>
    <border>
      <left style="medium">
        <color indexed="64"/>
      </left>
      <right/>
      <top style="medium">
        <color indexed="64"/>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8"/>
      </right>
      <top/>
      <bottom style="thin">
        <color indexed="8"/>
      </bottom>
      <diagonal/>
    </border>
    <border>
      <left style="medium">
        <color indexed="64"/>
      </left>
      <right style="medium">
        <color indexed="64"/>
      </right>
      <top style="medium">
        <color indexed="64"/>
      </top>
      <bottom style="thin">
        <color indexed="64"/>
      </bottom>
      <diagonal/>
    </border>
    <border>
      <left style="medium">
        <color indexed="64"/>
      </left>
      <right style="thin">
        <color indexed="8"/>
      </right>
      <top/>
      <bottom style="thin">
        <color indexed="8"/>
      </bottom>
      <diagonal/>
    </border>
    <border>
      <left style="thin">
        <color indexed="8"/>
      </left>
      <right/>
      <top/>
      <bottom style="thin">
        <color indexed="8"/>
      </bottom>
      <diagonal/>
    </border>
    <border>
      <left style="medium">
        <color indexed="64"/>
      </left>
      <right style="thin">
        <color indexed="8"/>
      </right>
      <top style="thin">
        <color indexed="8"/>
      </top>
      <bottom/>
      <diagonal/>
    </border>
    <border>
      <left style="thin">
        <color indexed="64"/>
      </left>
      <right/>
      <top/>
      <bottom/>
      <diagonal/>
    </border>
    <border>
      <left style="medium">
        <color indexed="64"/>
      </left>
      <right style="thin">
        <color indexed="8"/>
      </right>
      <top/>
      <bottom style="medium">
        <color indexed="64"/>
      </bottom>
      <diagonal/>
    </border>
    <border>
      <left style="thin">
        <color indexed="8"/>
      </left>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wrapText="1"/>
    </xf>
    <xf numFmtId="164" fontId="5" fillId="0" borderId="0" applyFont="0" applyFill="0" applyBorder="0" applyAlignment="0" applyProtection="0"/>
    <xf numFmtId="0" fontId="18" fillId="0" borderId="0" applyNumberFormat="0" applyFill="0" applyBorder="0" applyAlignment="0" applyProtection="0">
      <alignment wrapText="1"/>
    </xf>
    <xf numFmtId="0" fontId="25" fillId="0" borderId="0"/>
  </cellStyleXfs>
  <cellXfs count="262">
    <xf numFmtId="0" fontId="0" fillId="0" borderId="0" xfId="0">
      <alignment wrapText="1"/>
    </xf>
    <xf numFmtId="0" fontId="2" fillId="2" borderId="0" xfId="0" applyFont="1" applyFill="1" applyBorder="1" applyAlignment="1">
      <alignment horizontal="center" wrapText="1"/>
    </xf>
    <xf numFmtId="0" fontId="3" fillId="2" borderId="0" xfId="0" applyFont="1" applyFill="1" applyBorder="1">
      <alignment wrapText="1"/>
    </xf>
    <xf numFmtId="0" fontId="0" fillId="2" borderId="0" xfId="0" applyFill="1" applyBorder="1">
      <alignment wrapText="1"/>
    </xf>
    <xf numFmtId="0" fontId="0" fillId="2" borderId="0" xfId="0" applyFill="1">
      <alignment wrapText="1"/>
    </xf>
    <xf numFmtId="0" fontId="4" fillId="0" borderId="0" xfId="0" applyFont="1" applyFill="1" applyBorder="1" applyAlignment="1">
      <alignment horizontal="center" vertical="top" wrapText="1"/>
    </xf>
    <xf numFmtId="164" fontId="4" fillId="0" borderId="0" xfId="1" applyFont="1" applyFill="1" applyBorder="1" applyAlignment="1">
      <alignment horizontal="center" vertical="top" wrapText="1"/>
    </xf>
    <xf numFmtId="0" fontId="0" fillId="0" borderId="0" xfId="0" applyBorder="1">
      <alignment wrapText="1"/>
    </xf>
    <xf numFmtId="0" fontId="2" fillId="0" borderId="0" xfId="0" applyFont="1" applyBorder="1" applyAlignment="1">
      <alignment horizontal="center" wrapText="1"/>
    </xf>
    <xf numFmtId="0" fontId="3" fillId="0" borderId="0" xfId="0" applyFont="1" applyBorder="1">
      <alignment wrapText="1"/>
    </xf>
    <xf numFmtId="0" fontId="6" fillId="0" borderId="1" xfId="0" applyFont="1" applyFill="1" applyBorder="1" applyAlignment="1">
      <alignment horizontal="center" vertical="top" wrapText="1"/>
    </xf>
    <xf numFmtId="0" fontId="6" fillId="0" borderId="2" xfId="0" applyFont="1" applyFill="1" applyBorder="1" applyAlignment="1">
      <alignment horizontal="center" vertical="top" wrapText="1"/>
    </xf>
    <xf numFmtId="164" fontId="6" fillId="0" borderId="3" xfId="1" applyFont="1" applyFill="1" applyBorder="1" applyAlignment="1">
      <alignment horizontal="center" vertical="top" wrapText="1"/>
    </xf>
    <xf numFmtId="0" fontId="6" fillId="0" borderId="4" xfId="0" applyFont="1" applyFill="1" applyBorder="1" applyAlignment="1">
      <alignment horizontal="center" vertical="top" wrapText="1"/>
    </xf>
    <xf numFmtId="0" fontId="6" fillId="0" borderId="5" xfId="0" applyFont="1" applyFill="1" applyBorder="1" applyAlignment="1">
      <alignment horizontal="center" vertical="top" wrapText="1"/>
    </xf>
    <xf numFmtId="0" fontId="7" fillId="0" borderId="0" xfId="0" applyFont="1" applyBorder="1">
      <alignment wrapText="1"/>
    </xf>
    <xf numFmtId="0" fontId="8" fillId="0" borderId="0" xfId="0" applyFont="1" applyBorder="1">
      <alignment wrapText="1"/>
    </xf>
    <xf numFmtId="0" fontId="8" fillId="0" borderId="0" xfId="0" applyFont="1">
      <alignment wrapText="1"/>
    </xf>
    <xf numFmtId="0" fontId="9" fillId="0" borderId="6" xfId="0" applyFont="1" applyFill="1" applyBorder="1" applyAlignment="1">
      <alignment horizontal="center" vertical="top" wrapText="1"/>
    </xf>
    <xf numFmtId="0" fontId="9" fillId="0" borderId="7" xfId="0" applyFont="1" applyFill="1" applyBorder="1" applyAlignment="1">
      <alignment horizontal="center" vertical="top" wrapText="1"/>
    </xf>
    <xf numFmtId="0" fontId="10" fillId="0" borderId="4" xfId="0" applyFont="1" applyBorder="1" applyAlignment="1">
      <alignment horizontal="center" wrapText="1"/>
    </xf>
    <xf numFmtId="0" fontId="9" fillId="0" borderId="5" xfId="0" applyFont="1" applyFill="1" applyBorder="1" applyAlignment="1">
      <alignment horizontal="center" vertical="top" wrapText="1"/>
    </xf>
    <xf numFmtId="3" fontId="6" fillId="3" borderId="10" xfId="0" applyNumberFormat="1" applyFont="1" applyFill="1" applyBorder="1" applyAlignment="1">
      <alignment vertical="top" wrapText="1"/>
    </xf>
    <xf numFmtId="3" fontId="6" fillId="3" borderId="5" xfId="0" applyNumberFormat="1" applyFont="1" applyFill="1" applyBorder="1" applyAlignment="1">
      <alignment vertical="top" wrapText="1"/>
    </xf>
    <xf numFmtId="0" fontId="11" fillId="0" borderId="11" xfId="0" applyFont="1" applyFill="1" applyBorder="1" applyAlignment="1">
      <alignment vertical="top" wrapText="1"/>
    </xf>
    <xf numFmtId="0" fontId="11" fillId="0" borderId="12" xfId="0" applyFont="1" applyFill="1" applyBorder="1" applyAlignment="1">
      <alignment vertical="top" wrapText="1"/>
    </xf>
    <xf numFmtId="0" fontId="11" fillId="0" borderId="12" xfId="0" applyFont="1" applyFill="1" applyBorder="1" applyAlignment="1">
      <alignment horizontal="left" vertical="top" wrapText="1"/>
    </xf>
    <xf numFmtId="0" fontId="11" fillId="0" borderId="12" xfId="0" applyFont="1" applyFill="1" applyBorder="1" applyAlignment="1">
      <alignment horizontal="center" vertical="top" wrapText="1"/>
    </xf>
    <xf numFmtId="164" fontId="11" fillId="0" borderId="13" xfId="1" applyFont="1" applyFill="1" applyBorder="1" applyAlignment="1">
      <alignment vertical="top" wrapText="1"/>
    </xf>
    <xf numFmtId="3" fontId="8" fillId="4" borderId="14" xfId="0" applyNumberFormat="1" applyFont="1" applyFill="1" applyBorder="1" applyAlignment="1">
      <alignment horizontal="right" vertical="top" wrapText="1"/>
    </xf>
    <xf numFmtId="0" fontId="11" fillId="0" borderId="15" xfId="0" applyFont="1" applyFill="1" applyBorder="1" applyAlignment="1">
      <alignment horizontal="left" vertical="top" wrapText="1"/>
    </xf>
    <xf numFmtId="0" fontId="2" fillId="0" borderId="0" xfId="0" applyFont="1" applyFill="1" applyBorder="1" applyAlignment="1">
      <alignment horizontal="center" wrapText="1"/>
    </xf>
    <xf numFmtId="0" fontId="3" fillId="0" borderId="0" xfId="0" applyFont="1" applyFill="1" applyBorder="1">
      <alignment wrapText="1"/>
    </xf>
    <xf numFmtId="0" fontId="0" fillId="0" borderId="0" xfId="0" applyFill="1" applyBorder="1">
      <alignment wrapText="1"/>
    </xf>
    <xf numFmtId="0" fontId="0" fillId="0" borderId="0" xfId="0" applyFill="1">
      <alignment wrapText="1"/>
    </xf>
    <xf numFmtId="0" fontId="11" fillId="2" borderId="11" xfId="0" applyFont="1" applyFill="1" applyBorder="1" applyAlignment="1">
      <alignment vertical="top" wrapText="1"/>
    </xf>
    <xf numFmtId="0" fontId="11" fillId="2" borderId="12" xfId="0" applyFont="1" applyFill="1" applyBorder="1" applyAlignment="1">
      <alignment vertical="top" wrapText="1"/>
    </xf>
    <xf numFmtId="0" fontId="11" fillId="2" borderId="12" xfId="0" applyFont="1" applyFill="1" applyBorder="1" applyAlignment="1">
      <alignment horizontal="left" vertical="top" wrapText="1"/>
    </xf>
    <xf numFmtId="0" fontId="11" fillId="2" borderId="12" xfId="0" applyFont="1" applyFill="1" applyBorder="1" applyAlignment="1">
      <alignment horizontal="center" vertical="top" wrapText="1"/>
    </xf>
    <xf numFmtId="164" fontId="11" fillId="2" borderId="13" xfId="1" applyFont="1" applyFill="1" applyBorder="1" applyAlignment="1">
      <alignment vertical="top" wrapText="1"/>
    </xf>
    <xf numFmtId="3" fontId="8" fillId="2" borderId="14" xfId="0" applyNumberFormat="1" applyFont="1" applyFill="1" applyBorder="1" applyAlignment="1">
      <alignment horizontal="right" vertical="top" wrapText="1"/>
    </xf>
    <xf numFmtId="0" fontId="11" fillId="2" borderId="16" xfId="0" applyFont="1" applyFill="1" applyBorder="1" applyAlignment="1">
      <alignment horizontal="left" vertical="top" wrapText="1"/>
    </xf>
    <xf numFmtId="0" fontId="11" fillId="2" borderId="17" xfId="0" applyFont="1" applyFill="1" applyBorder="1" applyAlignment="1">
      <alignment horizontal="left" vertical="top" wrapText="1"/>
    </xf>
    <xf numFmtId="164" fontId="11" fillId="2" borderId="18" xfId="1" applyFont="1" applyFill="1" applyBorder="1" applyAlignment="1">
      <alignment horizontal="right" vertical="top" wrapText="1"/>
    </xf>
    <xf numFmtId="3" fontId="8" fillId="2" borderId="19" xfId="0" applyNumberFormat="1" applyFont="1" applyFill="1" applyBorder="1" applyAlignment="1">
      <alignment horizontal="right" vertical="top" wrapText="1"/>
    </xf>
    <xf numFmtId="164" fontId="11" fillId="2" borderId="13" xfId="1" applyFont="1" applyFill="1" applyBorder="1" applyAlignment="1">
      <alignment horizontal="right" vertical="top" wrapText="1"/>
    </xf>
    <xf numFmtId="0" fontId="11" fillId="0" borderId="20" xfId="0" applyFont="1" applyFill="1" applyBorder="1" applyAlignment="1">
      <alignment vertical="top" wrapText="1"/>
    </xf>
    <xf numFmtId="0" fontId="11" fillId="0" borderId="21" xfId="0" applyFont="1" applyFill="1" applyBorder="1" applyAlignment="1">
      <alignment vertical="top" wrapText="1"/>
    </xf>
    <xf numFmtId="0" fontId="11" fillId="0" borderId="21" xfId="0" applyFont="1" applyFill="1" applyBorder="1" applyAlignment="1">
      <alignment horizontal="center" vertical="top" wrapText="1"/>
    </xf>
    <xf numFmtId="164" fontId="11" fillId="0" borderId="22" xfId="1" applyFont="1" applyFill="1" applyBorder="1" applyAlignment="1">
      <alignment vertical="top" wrapText="1"/>
    </xf>
    <xf numFmtId="3" fontId="8" fillId="4" borderId="23" xfId="0" applyNumberFormat="1" applyFont="1" applyFill="1" applyBorder="1" applyAlignment="1">
      <alignment horizontal="right" vertical="top" wrapText="1"/>
    </xf>
    <xf numFmtId="0" fontId="11" fillId="2" borderId="25" xfId="0" applyFont="1" applyFill="1" applyBorder="1" applyAlignment="1">
      <alignment vertical="top" wrapText="1"/>
    </xf>
    <xf numFmtId="0" fontId="11" fillId="2" borderId="26" xfId="0" applyFont="1" applyFill="1" applyBorder="1" applyAlignment="1">
      <alignment vertical="top" wrapText="1"/>
    </xf>
    <xf numFmtId="0" fontId="11" fillId="2" borderId="14" xfId="0" applyFont="1" applyFill="1" applyBorder="1" applyAlignment="1">
      <alignment vertical="top" wrapText="1"/>
    </xf>
    <xf numFmtId="0" fontId="11" fillId="0" borderId="27" xfId="0" applyFont="1" applyFill="1" applyBorder="1" applyAlignment="1">
      <alignment vertical="top" wrapText="1"/>
    </xf>
    <xf numFmtId="0" fontId="11" fillId="0" borderId="28" xfId="0" applyFont="1" applyFill="1" applyBorder="1" applyAlignment="1">
      <alignment vertical="top" wrapText="1"/>
    </xf>
    <xf numFmtId="0" fontId="11" fillId="0" borderId="23" xfId="0" applyFont="1" applyFill="1" applyBorder="1" applyAlignment="1">
      <alignment vertical="top" wrapText="1"/>
    </xf>
    <xf numFmtId="0" fontId="11" fillId="0" borderId="15" xfId="0" applyFont="1" applyFill="1" applyBorder="1" applyAlignment="1">
      <alignment vertical="top" wrapText="1"/>
    </xf>
    <xf numFmtId="0" fontId="11" fillId="0" borderId="21" xfId="0" applyFont="1" applyFill="1" applyBorder="1" applyAlignment="1">
      <alignment horizontal="left" vertical="top" wrapText="1"/>
    </xf>
    <xf numFmtId="0" fontId="0" fillId="0" borderId="12" xfId="0" applyFill="1" applyBorder="1">
      <alignment wrapText="1"/>
    </xf>
    <xf numFmtId="0" fontId="11" fillId="0" borderId="31" xfId="0" applyFont="1" applyFill="1" applyBorder="1" applyAlignment="1">
      <alignment vertical="top" wrapText="1"/>
    </xf>
    <xf numFmtId="0" fontId="11" fillId="0" borderId="31" xfId="0" applyFont="1" applyFill="1" applyBorder="1" applyAlignment="1">
      <alignment horizontal="center" vertical="top" wrapText="1"/>
    </xf>
    <xf numFmtId="164" fontId="11" fillId="0" borderId="32" xfId="1" applyFont="1" applyFill="1" applyBorder="1" applyAlignment="1">
      <alignment vertical="top" wrapText="1"/>
    </xf>
    <xf numFmtId="0" fontId="11" fillId="0" borderId="33" xfId="0" applyFont="1" applyFill="1" applyBorder="1" applyAlignment="1">
      <alignment vertical="top" wrapText="1"/>
    </xf>
    <xf numFmtId="0" fontId="11" fillId="0" borderId="20" xfId="0" applyFont="1" applyFill="1" applyBorder="1" applyAlignment="1">
      <alignment horizontal="left" vertical="top" wrapText="1"/>
    </xf>
    <xf numFmtId="0" fontId="11" fillId="0" borderId="22" xfId="0" applyFont="1" applyFill="1" applyBorder="1" applyAlignment="1">
      <alignment horizontal="left" vertical="top" wrapText="1"/>
    </xf>
    <xf numFmtId="164" fontId="11" fillId="0" borderId="13" xfId="1" applyFont="1" applyFill="1" applyBorder="1" applyAlignment="1">
      <alignment horizontal="right" vertical="top" wrapText="1"/>
    </xf>
    <xf numFmtId="0" fontId="8" fillId="2" borderId="17" xfId="0" applyFont="1" applyFill="1" applyBorder="1" applyAlignment="1">
      <alignment horizontal="center" vertical="top" wrapText="1"/>
    </xf>
    <xf numFmtId="0" fontId="11" fillId="0" borderId="11" xfId="0" applyFont="1" applyFill="1" applyBorder="1" applyAlignment="1">
      <alignment horizontal="left" vertical="top" wrapText="1"/>
    </xf>
    <xf numFmtId="0" fontId="8" fillId="0" borderId="12" xfId="0" applyFont="1" applyFill="1" applyBorder="1" applyAlignment="1">
      <alignment horizontal="center" vertical="top" wrapText="1"/>
    </xf>
    <xf numFmtId="164" fontId="8" fillId="0" borderId="34" xfId="1" applyFont="1" applyBorder="1" applyAlignment="1">
      <alignment horizontal="right" vertical="top" wrapText="1"/>
    </xf>
    <xf numFmtId="164" fontId="8" fillId="2" borderId="34" xfId="1" applyFont="1" applyFill="1" applyBorder="1" applyAlignment="1">
      <alignment horizontal="right" vertical="top" wrapText="1"/>
    </xf>
    <xf numFmtId="0" fontId="11" fillId="2" borderId="21" xfId="0" applyFont="1" applyFill="1" applyBorder="1" applyAlignment="1">
      <alignment vertical="top" wrapText="1"/>
    </xf>
    <xf numFmtId="164" fontId="11" fillId="0" borderId="22" xfId="1" applyFont="1" applyFill="1" applyBorder="1" applyAlignment="1">
      <alignment horizontal="right" vertical="top" wrapText="1"/>
    </xf>
    <xf numFmtId="3" fontId="6" fillId="3" borderId="9" xfId="0" applyNumberFormat="1" applyFont="1" applyFill="1" applyBorder="1" applyAlignment="1">
      <alignment vertical="top" wrapText="1"/>
    </xf>
    <xf numFmtId="3" fontId="6" fillId="3" borderId="35" xfId="0" applyNumberFormat="1" applyFont="1" applyFill="1" applyBorder="1" applyAlignment="1">
      <alignment vertical="top" wrapText="1"/>
    </xf>
    <xf numFmtId="0" fontId="11" fillId="0" borderId="36" xfId="0" applyFont="1" applyFill="1" applyBorder="1" applyAlignment="1">
      <alignment vertical="top" wrapText="1"/>
    </xf>
    <xf numFmtId="0" fontId="11" fillId="0" borderId="37" xfId="0" applyFont="1" applyFill="1" applyBorder="1" applyAlignment="1">
      <alignment vertical="top" wrapText="1"/>
    </xf>
    <xf numFmtId="3" fontId="8" fillId="4" borderId="37" xfId="0" applyNumberFormat="1" applyFont="1" applyFill="1" applyBorder="1" applyAlignment="1">
      <alignment horizontal="right" vertical="top" wrapText="1"/>
    </xf>
    <xf numFmtId="0" fontId="11" fillId="0" borderId="38" xfId="0" applyFont="1" applyFill="1" applyBorder="1" applyAlignment="1">
      <alignment vertical="top" wrapText="1"/>
    </xf>
    <xf numFmtId="0" fontId="11" fillId="0" borderId="19" xfId="0" applyFont="1" applyFill="1" applyBorder="1" applyAlignment="1">
      <alignment vertical="top" wrapText="1"/>
    </xf>
    <xf numFmtId="0" fontId="11" fillId="0" borderId="22" xfId="0" applyFont="1" applyFill="1" applyBorder="1" applyAlignment="1">
      <alignment vertical="top" wrapText="1"/>
    </xf>
    <xf numFmtId="0" fontId="12" fillId="0" borderId="0" xfId="0" applyFont="1" applyBorder="1">
      <alignment wrapText="1"/>
    </xf>
    <xf numFmtId="0" fontId="10" fillId="0" borderId="0" xfId="0" applyFont="1" applyBorder="1">
      <alignment wrapText="1"/>
    </xf>
    <xf numFmtId="0" fontId="10" fillId="0" borderId="0" xfId="0" applyFont="1">
      <alignment wrapText="1"/>
    </xf>
    <xf numFmtId="0" fontId="11" fillId="0" borderId="29" xfId="0" applyFont="1" applyFill="1" applyBorder="1" applyAlignment="1">
      <alignment vertical="top" wrapText="1"/>
    </xf>
    <xf numFmtId="0" fontId="11" fillId="0" borderId="39" xfId="0" applyFont="1" applyFill="1" applyBorder="1" applyAlignment="1">
      <alignment vertical="top" wrapText="1"/>
    </xf>
    <xf numFmtId="0" fontId="11" fillId="0" borderId="30" xfId="0" applyFont="1" applyFill="1" applyBorder="1" applyAlignment="1">
      <alignment vertical="top" wrapText="1"/>
    </xf>
    <xf numFmtId="0" fontId="11" fillId="0" borderId="30" xfId="0" applyFont="1" applyFill="1" applyBorder="1" applyAlignment="1">
      <alignment horizontal="center" vertical="top" wrapText="1"/>
    </xf>
    <xf numFmtId="164" fontId="11" fillId="0" borderId="39" xfId="1" applyFont="1" applyFill="1" applyBorder="1" applyAlignment="1">
      <alignment horizontal="right" vertical="top" wrapText="1"/>
    </xf>
    <xf numFmtId="164" fontId="8" fillId="4" borderId="12" xfId="1" applyFont="1" applyFill="1" applyBorder="1" applyAlignment="1">
      <alignment horizontal="right" vertical="top" wrapText="1"/>
    </xf>
    <xf numFmtId="164" fontId="8" fillId="2" borderId="12" xfId="1" applyFont="1" applyFill="1" applyBorder="1" applyAlignment="1">
      <alignment horizontal="right" vertical="top" wrapText="1"/>
    </xf>
    <xf numFmtId="0" fontId="11" fillId="0" borderId="16" xfId="0" applyFont="1" applyFill="1" applyBorder="1" applyAlignment="1">
      <alignment vertical="top" wrapText="1"/>
    </xf>
    <xf numFmtId="0" fontId="11" fillId="0" borderId="17" xfId="0" applyFont="1" applyFill="1" applyBorder="1" applyAlignment="1">
      <alignment horizontal="left" vertical="top" wrapText="1"/>
    </xf>
    <xf numFmtId="0" fontId="11" fillId="0" borderId="17" xfId="0" applyFont="1" applyFill="1" applyBorder="1" applyAlignment="1">
      <alignment horizontal="center" vertical="top" wrapText="1"/>
    </xf>
    <xf numFmtId="164" fontId="8" fillId="4" borderId="17" xfId="1" applyFont="1" applyFill="1" applyBorder="1" applyAlignment="1">
      <alignment horizontal="right" vertical="top" wrapText="1"/>
    </xf>
    <xf numFmtId="164" fontId="8" fillId="4" borderId="21" xfId="1" applyFont="1" applyFill="1" applyBorder="1" applyAlignment="1">
      <alignment horizontal="right" vertical="top" wrapText="1"/>
    </xf>
    <xf numFmtId="14" fontId="2" fillId="0" borderId="0" xfId="0" applyNumberFormat="1" applyFont="1" applyFill="1" applyBorder="1" applyAlignment="1">
      <alignment horizontal="center" wrapText="1"/>
    </xf>
    <xf numFmtId="0" fontId="11" fillId="2" borderId="31" xfId="0" applyFont="1" applyFill="1" applyBorder="1" applyAlignment="1">
      <alignment vertical="top" wrapText="1"/>
    </xf>
    <xf numFmtId="0" fontId="11" fillId="2" borderId="36" xfId="0" applyFont="1" applyFill="1" applyBorder="1" applyAlignment="1">
      <alignment vertical="top" wrapText="1"/>
    </xf>
    <xf numFmtId="0" fontId="11" fillId="2" borderId="37" xfId="0" applyFont="1" applyFill="1" applyBorder="1" applyAlignment="1">
      <alignment vertical="top" wrapText="1"/>
    </xf>
    <xf numFmtId="164" fontId="11" fillId="2" borderId="32" xfId="1" applyFont="1" applyFill="1" applyBorder="1" applyAlignment="1">
      <alignment vertical="top" wrapText="1"/>
    </xf>
    <xf numFmtId="0" fontId="11" fillId="0" borderId="40" xfId="0" applyFont="1" applyFill="1" applyBorder="1" applyAlignment="1">
      <alignment vertical="top" wrapText="1"/>
    </xf>
    <xf numFmtId="0" fontId="11" fillId="0" borderId="41" xfId="0" applyFont="1" applyFill="1" applyBorder="1" applyAlignment="1">
      <alignment vertical="top" wrapText="1"/>
    </xf>
    <xf numFmtId="164" fontId="11" fillId="0" borderId="42" xfId="1" applyFont="1" applyFill="1" applyBorder="1" applyAlignment="1">
      <alignment vertical="top" wrapText="1"/>
    </xf>
    <xf numFmtId="3" fontId="11" fillId="0" borderId="42" xfId="0" applyNumberFormat="1" applyFont="1" applyFill="1" applyBorder="1" applyAlignment="1">
      <alignment vertical="top" wrapText="1"/>
    </xf>
    <xf numFmtId="14" fontId="2" fillId="0" borderId="0" xfId="0" applyNumberFormat="1" applyFont="1" applyBorder="1" applyAlignment="1">
      <alignment horizontal="center" wrapText="1"/>
    </xf>
    <xf numFmtId="164" fontId="11" fillId="0" borderId="12" xfId="1" applyFont="1" applyFill="1" applyBorder="1" applyAlignment="1">
      <alignment vertical="top" wrapText="1"/>
    </xf>
    <xf numFmtId="3" fontId="11" fillId="0" borderId="13" xfId="0" applyNumberFormat="1" applyFont="1" applyFill="1" applyBorder="1" applyAlignment="1">
      <alignment vertical="top" wrapText="1"/>
    </xf>
    <xf numFmtId="164" fontId="11" fillId="2" borderId="12" xfId="1" applyFont="1" applyFill="1" applyBorder="1" applyAlignment="1">
      <alignment vertical="top" wrapText="1"/>
    </xf>
    <xf numFmtId="3" fontId="11" fillId="2" borderId="13" xfId="0" applyNumberFormat="1" applyFont="1" applyFill="1" applyBorder="1" applyAlignment="1">
      <alignment vertical="top" wrapText="1"/>
    </xf>
    <xf numFmtId="0" fontId="11" fillId="2" borderId="15" xfId="0" applyFont="1" applyFill="1" applyBorder="1" applyAlignment="1">
      <alignment vertical="top" wrapText="1"/>
    </xf>
    <xf numFmtId="14" fontId="2" fillId="2" borderId="0" xfId="0" applyNumberFormat="1" applyFont="1" applyFill="1" applyBorder="1" applyAlignment="1">
      <alignment horizontal="center" wrapText="1"/>
    </xf>
    <xf numFmtId="0" fontId="11" fillId="2" borderId="20" xfId="0" applyFont="1" applyFill="1" applyBorder="1" applyAlignment="1">
      <alignment vertical="top" wrapText="1"/>
    </xf>
    <xf numFmtId="0" fontId="11" fillId="2" borderId="21" xfId="0" applyFont="1" applyFill="1" applyBorder="1" applyAlignment="1">
      <alignment horizontal="center" vertical="top" wrapText="1"/>
    </xf>
    <xf numFmtId="164" fontId="11" fillId="2" borderId="21" xfId="1" applyFont="1" applyFill="1" applyBorder="1" applyAlignment="1">
      <alignment vertical="top" wrapText="1"/>
    </xf>
    <xf numFmtId="3" fontId="11" fillId="2" borderId="22" xfId="0" applyNumberFormat="1" applyFont="1" applyFill="1" applyBorder="1" applyAlignment="1">
      <alignment vertical="top" wrapText="1"/>
    </xf>
    <xf numFmtId="4" fontId="6" fillId="3" borderId="9" xfId="0" applyNumberFormat="1" applyFont="1" applyFill="1" applyBorder="1" applyAlignment="1">
      <alignment vertical="top" wrapText="1"/>
    </xf>
    <xf numFmtId="4" fontId="6" fillId="3" borderId="35" xfId="0" applyNumberFormat="1" applyFont="1" applyFill="1" applyBorder="1" applyAlignment="1">
      <alignment vertical="top" wrapText="1"/>
    </xf>
    <xf numFmtId="4" fontId="11" fillId="0" borderId="13" xfId="0" applyNumberFormat="1" applyFont="1" applyFill="1" applyBorder="1" applyAlignment="1">
      <alignment vertical="top" wrapText="1"/>
    </xf>
    <xf numFmtId="4" fontId="11" fillId="2" borderId="13" xfId="0" applyNumberFormat="1" applyFont="1" applyFill="1" applyBorder="1" applyAlignment="1">
      <alignment vertical="top" wrapText="1"/>
    </xf>
    <xf numFmtId="164" fontId="11" fillId="0" borderId="21" xfId="1" applyFont="1" applyFill="1" applyBorder="1" applyAlignment="1">
      <alignment vertical="top" wrapText="1"/>
    </xf>
    <xf numFmtId="4" fontId="11" fillId="0" borderId="22" xfId="0" applyNumberFormat="1" applyFont="1" applyFill="1" applyBorder="1" applyAlignment="1">
      <alignment vertical="top" wrapText="1"/>
    </xf>
    <xf numFmtId="0" fontId="8" fillId="0" borderId="11" xfId="0" applyFont="1" applyFill="1" applyBorder="1" applyAlignment="1">
      <alignment horizontal="left" vertical="top" wrapText="1"/>
    </xf>
    <xf numFmtId="0" fontId="8" fillId="0" borderId="12" xfId="0" applyFont="1" applyFill="1" applyBorder="1" applyAlignment="1">
      <alignment horizontal="left" vertical="top" wrapText="1"/>
    </xf>
    <xf numFmtId="164" fontId="8" fillId="0" borderId="12" xfId="1" applyFont="1" applyFill="1" applyBorder="1" applyAlignment="1">
      <alignment horizontal="right" vertical="top"/>
    </xf>
    <xf numFmtId="4" fontId="8" fillId="0" borderId="13" xfId="0" applyNumberFormat="1" applyFont="1" applyFill="1" applyBorder="1" applyAlignment="1">
      <alignment horizontal="right" vertical="top"/>
    </xf>
    <xf numFmtId="14" fontId="2" fillId="0" borderId="0" xfId="0" applyNumberFormat="1" applyFont="1" applyFill="1" applyBorder="1" applyAlignment="1">
      <alignment horizontal="center" vertical="top" wrapText="1"/>
    </xf>
    <xf numFmtId="0" fontId="8" fillId="0" borderId="17" xfId="0" applyFont="1" applyFill="1" applyBorder="1" applyAlignment="1">
      <alignment horizontal="left" vertical="top" wrapText="1"/>
    </xf>
    <xf numFmtId="0" fontId="8" fillId="0" borderId="21" xfId="0" applyFont="1" applyFill="1" applyBorder="1" applyAlignment="1">
      <alignment horizontal="left" vertical="top" wrapText="1"/>
    </xf>
    <xf numFmtId="0" fontId="8" fillId="0" borderId="21" xfId="0" applyFont="1" applyFill="1" applyBorder="1" applyAlignment="1">
      <alignment horizontal="center" vertical="top"/>
    </xf>
    <xf numFmtId="164" fontId="8" fillId="0" borderId="21" xfId="1" applyFont="1" applyFill="1" applyBorder="1" applyAlignment="1">
      <alignment horizontal="right" vertical="top"/>
    </xf>
    <xf numFmtId="4" fontId="8" fillId="0" borderId="22" xfId="0" applyNumberFormat="1" applyFont="1" applyFill="1" applyBorder="1" applyAlignment="1">
      <alignment horizontal="right" vertical="top"/>
    </xf>
    <xf numFmtId="0" fontId="11" fillId="0" borderId="0" xfId="0" applyFont="1" applyFill="1" applyBorder="1" applyAlignment="1">
      <alignment vertical="top" wrapText="1"/>
    </xf>
    <xf numFmtId="0" fontId="13" fillId="0" borderId="0" xfId="0" applyFont="1" applyBorder="1" applyAlignment="1">
      <alignment horizontal="left" wrapText="1"/>
    </xf>
    <xf numFmtId="0" fontId="8" fillId="0" borderId="20" xfId="0" applyFont="1" applyFill="1" applyBorder="1" applyAlignment="1">
      <alignment horizontal="left" vertical="top" wrapText="1"/>
    </xf>
    <xf numFmtId="0" fontId="8" fillId="0" borderId="21" xfId="0" applyFont="1" applyFill="1" applyBorder="1" applyAlignment="1">
      <alignment vertical="top" wrapText="1"/>
    </xf>
    <xf numFmtId="4" fontId="6" fillId="3" borderId="10" xfId="0" applyNumberFormat="1" applyFont="1" applyFill="1" applyBorder="1" applyAlignment="1">
      <alignment vertical="top" wrapText="1"/>
    </xf>
    <xf numFmtId="4" fontId="6" fillId="3" borderId="5" xfId="0" applyNumberFormat="1" applyFont="1" applyFill="1" applyBorder="1" applyAlignment="1">
      <alignment vertical="top" wrapText="1"/>
    </xf>
    <xf numFmtId="3" fontId="2" fillId="0" borderId="0" xfId="0" applyNumberFormat="1" applyFont="1" applyBorder="1" applyAlignment="1">
      <alignment horizontal="center" wrapText="1"/>
    </xf>
    <xf numFmtId="0" fontId="8" fillId="0" borderId="12" xfId="0" applyFont="1" applyFill="1" applyBorder="1" applyAlignment="1">
      <alignment vertical="top" wrapText="1"/>
    </xf>
    <xf numFmtId="3" fontId="8" fillId="4" borderId="13" xfId="0" applyNumberFormat="1" applyFont="1" applyFill="1" applyBorder="1" applyAlignment="1">
      <alignment horizontal="right" vertical="top" wrapText="1"/>
    </xf>
    <xf numFmtId="0" fontId="14" fillId="5" borderId="0" xfId="0" applyFont="1" applyFill="1" applyBorder="1" applyAlignment="1">
      <alignment horizontal="left" vertical="center" wrapText="1"/>
    </xf>
    <xf numFmtId="0" fontId="15" fillId="0" borderId="11" xfId="0" applyFont="1" applyFill="1" applyBorder="1" applyAlignment="1">
      <alignment vertical="top" wrapText="1"/>
    </xf>
    <xf numFmtId="0" fontId="15" fillId="0" borderId="12" xfId="0" applyFont="1" applyFill="1" applyBorder="1" applyAlignment="1">
      <alignment horizontal="left" vertical="top" wrapText="1"/>
    </xf>
    <xf numFmtId="0" fontId="15" fillId="0" borderId="17" xfId="0" applyFont="1" applyFill="1" applyBorder="1" applyAlignment="1">
      <alignment horizontal="center" vertical="top" wrapText="1"/>
    </xf>
    <xf numFmtId="164" fontId="15" fillId="4" borderId="12" xfId="1" applyFont="1" applyFill="1" applyBorder="1" applyAlignment="1">
      <alignment horizontal="right" vertical="top" wrapText="1"/>
    </xf>
    <xf numFmtId="3" fontId="15" fillId="4" borderId="13" xfId="0" applyNumberFormat="1" applyFont="1" applyFill="1" applyBorder="1" applyAlignment="1">
      <alignment horizontal="right" vertical="top" wrapText="1"/>
    </xf>
    <xf numFmtId="0" fontId="16" fillId="5" borderId="0" xfId="0" applyFont="1" applyFill="1" applyBorder="1" applyAlignment="1">
      <alignment horizontal="left" vertical="center" wrapText="1"/>
    </xf>
    <xf numFmtId="0" fontId="17" fillId="0" borderId="0" xfId="0" applyFont="1" applyBorder="1">
      <alignment wrapText="1"/>
    </xf>
    <xf numFmtId="0" fontId="17" fillId="0" borderId="0" xfId="0" applyFont="1">
      <alignment wrapText="1"/>
    </xf>
    <xf numFmtId="0" fontId="11" fillId="0" borderId="17" xfId="0" applyFont="1" applyFill="1" applyBorder="1" applyAlignment="1">
      <alignment vertical="top" wrapText="1"/>
    </xf>
    <xf numFmtId="0" fontId="19" fillId="5" borderId="0" xfId="2" applyFont="1" applyFill="1" applyBorder="1" applyAlignment="1">
      <alignment horizontal="left" vertical="center" wrapText="1"/>
    </xf>
    <xf numFmtId="0" fontId="8" fillId="0" borderId="33" xfId="0" applyFont="1" applyFill="1" applyBorder="1" applyAlignment="1">
      <alignment horizontal="left" vertical="top" wrapText="1"/>
    </xf>
    <xf numFmtId="164" fontId="8" fillId="0" borderId="12" xfId="1" applyFont="1" applyFill="1" applyBorder="1" applyAlignment="1">
      <alignment horizontal="right" vertical="top" wrapText="1"/>
    </xf>
    <xf numFmtId="3" fontId="8" fillId="0" borderId="13" xfId="0" applyNumberFormat="1" applyFont="1" applyFill="1" applyBorder="1" applyAlignment="1">
      <alignment horizontal="right" vertical="top" wrapText="1"/>
    </xf>
    <xf numFmtId="0" fontId="19" fillId="0" borderId="0" xfId="2" applyFont="1" applyBorder="1" applyAlignment="1">
      <alignment horizontal="center" wrapText="1"/>
    </xf>
    <xf numFmtId="4" fontId="8" fillId="0" borderId="12" xfId="0" applyNumberFormat="1" applyFont="1" applyFill="1" applyBorder="1" applyAlignment="1">
      <alignment horizontal="center" vertical="top"/>
    </xf>
    <xf numFmtId="4" fontId="8" fillId="4" borderId="13" xfId="0" applyNumberFormat="1" applyFont="1" applyFill="1" applyBorder="1" applyAlignment="1">
      <alignment horizontal="right" vertical="top" wrapText="1"/>
    </xf>
    <xf numFmtId="0" fontId="15" fillId="0" borderId="33" xfId="0" applyFont="1" applyBorder="1" applyAlignment="1">
      <alignment vertical="top" wrapText="1"/>
    </xf>
    <xf numFmtId="164" fontId="8" fillId="4" borderId="31" xfId="1" applyFont="1" applyFill="1" applyBorder="1" applyAlignment="1">
      <alignment horizontal="right" vertical="top" wrapText="1"/>
    </xf>
    <xf numFmtId="3" fontId="11" fillId="2" borderId="46" xfId="0" applyNumberFormat="1" applyFont="1" applyFill="1" applyBorder="1" applyAlignment="1">
      <alignment vertical="top" wrapText="1"/>
    </xf>
    <xf numFmtId="0" fontId="15" fillId="2" borderId="11" xfId="0" applyFont="1" applyFill="1" applyBorder="1" applyAlignment="1">
      <alignment vertical="top" wrapText="1"/>
    </xf>
    <xf numFmtId="3" fontId="11" fillId="2" borderId="47" xfId="0" applyNumberFormat="1" applyFont="1" applyFill="1" applyBorder="1" applyAlignment="1">
      <alignment vertical="top" wrapText="1"/>
    </xf>
    <xf numFmtId="164" fontId="15" fillId="2" borderId="12" xfId="1" applyFont="1" applyFill="1" applyBorder="1" applyAlignment="1">
      <alignment vertical="top" wrapText="1"/>
    </xf>
    <xf numFmtId="3" fontId="15" fillId="2" borderId="47" xfId="0" applyNumberFormat="1" applyFont="1" applyFill="1" applyBorder="1" applyAlignment="1">
      <alignment vertical="top" wrapText="1"/>
    </xf>
    <xf numFmtId="0" fontId="15" fillId="0" borderId="11" xfId="0" applyFont="1" applyBorder="1" applyAlignment="1">
      <alignment vertical="top" wrapText="1"/>
    </xf>
    <xf numFmtId="0" fontId="15" fillId="0" borderId="16" xfId="0" applyFont="1" applyBorder="1" applyAlignment="1">
      <alignment vertical="top" wrapText="1"/>
    </xf>
    <xf numFmtId="164" fontId="11" fillId="2" borderId="17" xfId="1" applyFont="1" applyFill="1" applyBorder="1" applyAlignment="1">
      <alignment vertical="top" wrapText="1"/>
    </xf>
    <xf numFmtId="3" fontId="11" fillId="2" borderId="18" xfId="0" applyNumberFormat="1" applyFont="1" applyFill="1" applyBorder="1" applyAlignment="1">
      <alignment vertical="top" wrapText="1"/>
    </xf>
    <xf numFmtId="4" fontId="6" fillId="3" borderId="50" xfId="0" applyNumberFormat="1" applyFont="1" applyFill="1" applyBorder="1" applyAlignment="1">
      <alignment horizontal="right" vertical="top" wrapText="1"/>
    </xf>
    <xf numFmtId="4" fontId="6" fillId="3" borderId="35" xfId="0" applyNumberFormat="1" applyFont="1" applyFill="1" applyBorder="1" applyAlignment="1">
      <alignment horizontal="right" vertical="top" wrapText="1"/>
    </xf>
    <xf numFmtId="4" fontId="11" fillId="2" borderId="13" xfId="0" applyNumberFormat="1" applyFont="1" applyFill="1" applyBorder="1" applyAlignment="1">
      <alignment horizontal="right" vertical="top" wrapText="1"/>
    </xf>
    <xf numFmtId="4" fontId="8" fillId="4" borderId="18" xfId="0" applyNumberFormat="1" applyFont="1" applyFill="1" applyBorder="1" applyAlignment="1">
      <alignment horizontal="right" vertical="top" wrapText="1"/>
    </xf>
    <xf numFmtId="0" fontId="8" fillId="0" borderId="17" xfId="0" applyFont="1" applyFill="1" applyBorder="1" applyAlignment="1">
      <alignment vertical="top" wrapText="1"/>
    </xf>
    <xf numFmtId="164" fontId="8" fillId="0" borderId="17" xfId="1" applyFont="1" applyFill="1" applyBorder="1" applyAlignment="1">
      <alignment horizontal="right" vertical="top" wrapText="1"/>
    </xf>
    <xf numFmtId="4" fontId="8" fillId="0" borderId="18" xfId="0" applyNumberFormat="1" applyFont="1" applyFill="1" applyBorder="1" applyAlignment="1">
      <alignment horizontal="right" vertical="top" wrapText="1"/>
    </xf>
    <xf numFmtId="0" fontId="8" fillId="0" borderId="29" xfId="0" applyFont="1" applyFill="1" applyBorder="1" applyAlignment="1">
      <alignment horizontal="left" vertical="top" wrapText="1"/>
    </xf>
    <xf numFmtId="0" fontId="8" fillId="0" borderId="15" xfId="0" applyFont="1" applyFill="1" applyBorder="1" applyAlignment="1">
      <alignment vertical="top" wrapText="1"/>
    </xf>
    <xf numFmtId="0" fontId="8" fillId="0" borderId="16" xfId="0" applyFont="1" applyFill="1" applyBorder="1" applyAlignment="1">
      <alignment horizontal="left" vertical="top" wrapText="1"/>
    </xf>
    <xf numFmtId="164" fontId="8" fillId="0" borderId="21" xfId="1" applyFont="1" applyFill="1" applyBorder="1" applyAlignment="1">
      <alignment horizontal="right" vertical="top" wrapText="1"/>
    </xf>
    <xf numFmtId="4" fontId="8" fillId="0" borderId="22" xfId="0" applyNumberFormat="1" applyFont="1" applyFill="1" applyBorder="1" applyAlignment="1">
      <alignment horizontal="right" vertical="top" wrapText="1"/>
    </xf>
    <xf numFmtId="0" fontId="14" fillId="0" borderId="0" xfId="0" applyFont="1" applyFill="1" applyBorder="1" applyAlignment="1">
      <alignment horizontal="left" vertical="center" wrapText="1"/>
    </xf>
    <xf numFmtId="4" fontId="8" fillId="0" borderId="13" xfId="0" applyNumberFormat="1" applyFont="1" applyFill="1" applyBorder="1" applyAlignment="1">
      <alignment horizontal="right" vertical="top" wrapText="1"/>
    </xf>
    <xf numFmtId="0" fontId="21" fillId="0" borderId="11" xfId="0" applyFont="1" applyFill="1" applyBorder="1">
      <alignment wrapText="1"/>
    </xf>
    <xf numFmtId="164" fontId="0" fillId="0" borderId="12" xfId="1" applyFont="1" applyFill="1" applyBorder="1" applyAlignment="1">
      <alignment horizontal="center" wrapText="1"/>
    </xf>
    <xf numFmtId="0" fontId="22" fillId="0" borderId="0" xfId="0" applyFont="1" applyBorder="1" applyAlignment="1">
      <alignment horizontal="center" wrapText="1"/>
    </xf>
    <xf numFmtId="0" fontId="23" fillId="0" borderId="0" xfId="0" applyFont="1" applyBorder="1">
      <alignment wrapText="1"/>
    </xf>
    <xf numFmtId="0" fontId="24" fillId="0" borderId="0" xfId="0" applyFont="1" applyBorder="1">
      <alignment wrapText="1"/>
    </xf>
    <xf numFmtId="0" fontId="24" fillId="0" borderId="0" xfId="0" applyFont="1">
      <alignment wrapText="1"/>
    </xf>
    <xf numFmtId="164" fontId="8" fillId="0" borderId="13" xfId="1" applyFont="1" applyFill="1" applyBorder="1" applyAlignment="1">
      <alignment horizontal="right" vertical="top" wrapText="1"/>
    </xf>
    <xf numFmtId="0" fontId="7" fillId="0" borderId="0" xfId="0" applyFont="1" applyFill="1" applyBorder="1" applyAlignment="1">
      <alignment horizontal="left" vertical="center" wrapText="1"/>
    </xf>
    <xf numFmtId="0" fontId="23" fillId="0" borderId="0" xfId="0" applyFont="1" applyFill="1" applyBorder="1">
      <alignment wrapText="1"/>
    </xf>
    <xf numFmtId="0" fontId="24" fillId="0" borderId="0" xfId="0" applyFont="1" applyFill="1" applyBorder="1">
      <alignment wrapText="1"/>
    </xf>
    <xf numFmtId="0" fontId="24" fillId="0" borderId="0" xfId="0" applyFont="1" applyFill="1">
      <alignment wrapText="1"/>
    </xf>
    <xf numFmtId="0" fontId="8" fillId="0" borderId="12" xfId="3" applyFont="1" applyFill="1" applyBorder="1" applyAlignment="1">
      <alignment horizontal="left" vertical="top" wrapText="1"/>
    </xf>
    <xf numFmtId="0" fontId="24" fillId="0" borderId="31" xfId="0" applyFont="1" applyFill="1" applyBorder="1" applyAlignment="1">
      <alignment horizontal="center" wrapText="1"/>
    </xf>
    <xf numFmtId="164" fontId="8" fillId="0" borderId="13" xfId="1" applyFont="1" applyFill="1" applyBorder="1" applyAlignment="1">
      <alignment vertical="top" wrapText="1"/>
    </xf>
    <xf numFmtId="4" fontId="24" fillId="0" borderId="0" xfId="0" applyNumberFormat="1" applyFont="1">
      <alignment wrapText="1"/>
    </xf>
    <xf numFmtId="164" fontId="8" fillId="0" borderId="18" xfId="1" applyFont="1" applyFill="1" applyBorder="1" applyAlignment="1">
      <alignment horizontal="right" vertical="top" wrapText="1"/>
    </xf>
    <xf numFmtId="0" fontId="8" fillId="0" borderId="43" xfId="0" applyFont="1" applyFill="1" applyBorder="1" applyAlignment="1">
      <alignment vertical="top" wrapText="1"/>
    </xf>
    <xf numFmtId="4" fontId="6" fillId="3" borderId="52" xfId="0" applyNumberFormat="1" applyFont="1" applyFill="1" applyBorder="1" applyAlignment="1">
      <alignment horizontal="right" vertical="top" wrapText="1"/>
    </xf>
    <xf numFmtId="4" fontId="6" fillId="3" borderId="53" xfId="0" applyNumberFormat="1" applyFont="1" applyFill="1" applyBorder="1" applyAlignment="1">
      <alignment horizontal="right" vertical="top" wrapText="1"/>
    </xf>
    <xf numFmtId="0" fontId="8" fillId="0" borderId="31" xfId="0" applyFont="1" applyFill="1" applyBorder="1" applyAlignment="1">
      <alignment horizontal="left" vertical="top" wrapText="1"/>
    </xf>
    <xf numFmtId="164" fontId="8" fillId="0" borderId="31" xfId="1" applyFont="1" applyFill="1" applyBorder="1" applyAlignment="1">
      <alignment horizontal="right" vertical="top" wrapText="1"/>
    </xf>
    <xf numFmtId="4" fontId="8" fillId="0" borderId="31" xfId="0" applyNumberFormat="1" applyFont="1" applyFill="1" applyBorder="1" applyAlignment="1">
      <alignment horizontal="right" vertical="top" wrapText="1"/>
    </xf>
    <xf numFmtId="0" fontId="11" fillId="0" borderId="54" xfId="0" applyFont="1" applyFill="1" applyBorder="1" applyAlignment="1">
      <alignment vertical="top" wrapText="1"/>
    </xf>
    <xf numFmtId="0" fontId="11" fillId="0" borderId="55" xfId="0" applyFont="1" applyFill="1" applyBorder="1" applyAlignment="1">
      <alignment vertical="top" wrapText="1"/>
    </xf>
    <xf numFmtId="4" fontId="8" fillId="0" borderId="12" xfId="0" applyNumberFormat="1" applyFont="1" applyFill="1" applyBorder="1" applyAlignment="1">
      <alignment horizontal="right" vertical="top" wrapText="1"/>
    </xf>
    <xf numFmtId="0" fontId="11" fillId="0" borderId="56" xfId="0" applyFont="1" applyFill="1" applyBorder="1" applyAlignment="1">
      <alignment vertical="top" wrapText="1"/>
    </xf>
    <xf numFmtId="0" fontId="8" fillId="0" borderId="0" xfId="0" applyFont="1" applyFill="1" applyBorder="1" applyAlignment="1">
      <alignment horizontal="left" vertical="top" wrapText="1"/>
    </xf>
    <xf numFmtId="0" fontId="11" fillId="0" borderId="0" xfId="0" applyFont="1" applyFill="1" applyBorder="1" applyAlignment="1">
      <alignment horizontal="center" vertical="top" wrapText="1"/>
    </xf>
    <xf numFmtId="164" fontId="8" fillId="0" borderId="0" xfId="1" applyFont="1" applyFill="1" applyBorder="1" applyAlignment="1">
      <alignment horizontal="right" vertical="top" wrapText="1"/>
    </xf>
    <xf numFmtId="0" fontId="24" fillId="0" borderId="0" xfId="0" applyFont="1" applyAlignment="1">
      <alignment horizontal="center" wrapText="1"/>
    </xf>
    <xf numFmtId="164" fontId="24" fillId="0" borderId="0" xfId="1" applyFont="1" applyAlignment="1">
      <alignment wrapText="1"/>
    </xf>
    <xf numFmtId="0" fontId="26" fillId="0" borderId="0" xfId="0" applyFont="1" applyAlignment="1">
      <alignment horizontal="left" wrapText="1"/>
    </xf>
    <xf numFmtId="0" fontId="13" fillId="0" borderId="0" xfId="0" applyFont="1" applyAlignment="1">
      <alignment horizontal="left" wrapText="1"/>
    </xf>
    <xf numFmtId="0" fontId="26" fillId="0" borderId="0" xfId="0" applyFont="1" applyFill="1" applyAlignment="1">
      <alignment horizontal="left" wrapText="1"/>
    </xf>
    <xf numFmtId="0" fontId="13" fillId="0" borderId="0" xfId="0" applyFont="1" applyFill="1" applyAlignment="1">
      <alignment horizontal="left" wrapText="1"/>
    </xf>
    <xf numFmtId="49" fontId="27" fillId="0" borderId="0" xfId="0" applyNumberFormat="1" applyFont="1" applyAlignment="1">
      <alignment horizontal="center" vertical="center" wrapText="1"/>
    </xf>
    <xf numFmtId="4" fontId="27" fillId="0" borderId="0" xfId="0" applyNumberFormat="1" applyFont="1" applyAlignment="1">
      <alignment vertical="center" wrapText="1"/>
    </xf>
    <xf numFmtId="4" fontId="27" fillId="0" borderId="0" xfId="0" applyNumberFormat="1" applyFont="1" applyAlignment="1">
      <alignment horizontal="center" vertical="center" wrapText="1"/>
    </xf>
    <xf numFmtId="164" fontId="27" fillId="0" borderId="0" xfId="1" applyFont="1" applyAlignment="1">
      <alignment vertical="center" wrapText="1"/>
    </xf>
    <xf numFmtId="0" fontId="0" fillId="2" borderId="0" xfId="0" applyFill="1" applyAlignment="1">
      <alignment horizontal="center" wrapText="1"/>
    </xf>
    <xf numFmtId="164" fontId="0" fillId="2" borderId="0" xfId="1" applyFont="1" applyFill="1" applyAlignment="1">
      <alignment wrapText="1"/>
    </xf>
    <xf numFmtId="0" fontId="13" fillId="0" borderId="0" xfId="0" applyFont="1" applyFill="1" applyAlignment="1">
      <alignment horizontal="left" wrapText="1"/>
    </xf>
    <xf numFmtId="0" fontId="13" fillId="0" borderId="0" xfId="0" applyFont="1" applyAlignment="1">
      <alignment horizontal="left" wrapText="1"/>
    </xf>
    <xf numFmtId="0" fontId="8" fillId="0" borderId="17" xfId="0" applyFont="1" applyFill="1" applyBorder="1" applyAlignment="1">
      <alignment horizontal="left" vertical="top" wrapText="1"/>
    </xf>
    <xf numFmtId="0" fontId="8" fillId="0" borderId="30" xfId="0" applyFont="1" applyFill="1" applyBorder="1" applyAlignment="1">
      <alignment horizontal="left" vertical="top" wrapText="1"/>
    </xf>
    <xf numFmtId="0" fontId="8" fillId="0" borderId="31" xfId="0" applyFont="1" applyFill="1" applyBorder="1" applyAlignment="1">
      <alignment horizontal="left" vertical="top" wrapText="1"/>
    </xf>
    <xf numFmtId="0" fontId="11" fillId="0" borderId="17" xfId="0" applyFont="1" applyFill="1" applyBorder="1" applyAlignment="1">
      <alignment horizontal="center" vertical="top" wrapText="1"/>
    </xf>
    <xf numFmtId="0" fontId="11" fillId="0" borderId="30" xfId="0" applyFont="1" applyFill="1" applyBorder="1" applyAlignment="1">
      <alignment horizontal="center" vertical="top" wrapText="1"/>
    </xf>
    <xf numFmtId="0" fontId="11" fillId="0" borderId="31" xfId="0" applyFont="1" applyFill="1" applyBorder="1" applyAlignment="1">
      <alignment horizontal="center" vertical="top" wrapText="1"/>
    </xf>
    <xf numFmtId="0" fontId="6" fillId="3" borderId="51" xfId="0" applyFont="1" applyFill="1" applyBorder="1" applyAlignment="1">
      <alignment horizontal="center" vertical="top" wrapText="1"/>
    </xf>
    <xf numFmtId="0" fontId="6" fillId="3" borderId="52" xfId="0" applyFont="1" applyFill="1" applyBorder="1" applyAlignment="1">
      <alignment horizontal="center" vertical="top" wrapText="1"/>
    </xf>
    <xf numFmtId="0" fontId="13" fillId="0" borderId="0" xfId="0" applyFont="1" applyBorder="1" applyAlignment="1">
      <alignment horizontal="left" wrapText="1"/>
    </xf>
    <xf numFmtId="0" fontId="6" fillId="3" borderId="48" xfId="0" applyFont="1" applyFill="1" applyBorder="1" applyAlignment="1">
      <alignment horizontal="center" vertical="top" wrapText="1"/>
    </xf>
    <xf numFmtId="0" fontId="6" fillId="3" borderId="49" xfId="0" applyFont="1" applyFill="1" applyBorder="1" applyAlignment="1">
      <alignment horizontal="center" vertical="top" wrapText="1"/>
    </xf>
    <xf numFmtId="164" fontId="0" fillId="0" borderId="17" xfId="1" applyFont="1" applyFill="1" applyBorder="1" applyAlignment="1">
      <alignment horizontal="center" wrapText="1"/>
    </xf>
    <xf numFmtId="164" fontId="0" fillId="0" borderId="30" xfId="1" applyFont="1" applyFill="1" applyBorder="1" applyAlignment="1">
      <alignment horizontal="center" wrapText="1"/>
    </xf>
    <xf numFmtId="164" fontId="0" fillId="0" borderId="31" xfId="1" applyFont="1" applyFill="1" applyBorder="1" applyAlignment="1">
      <alignment horizontal="center" wrapText="1"/>
    </xf>
    <xf numFmtId="0" fontId="24" fillId="0" borderId="17" xfId="0" applyFont="1" applyFill="1" applyBorder="1" applyAlignment="1">
      <alignment horizontal="center" wrapText="1"/>
    </xf>
    <xf numFmtId="0" fontId="24" fillId="0" borderId="30" xfId="0" applyFont="1" applyFill="1" applyBorder="1" applyAlignment="1">
      <alignment horizontal="center" wrapText="1"/>
    </xf>
    <xf numFmtId="0" fontId="24" fillId="0" borderId="31" xfId="0" applyFont="1" applyFill="1" applyBorder="1" applyAlignment="1">
      <alignment horizontal="center" wrapText="1"/>
    </xf>
    <xf numFmtId="0" fontId="11" fillId="0" borderId="17" xfId="0" applyFont="1" applyFill="1" applyBorder="1" applyAlignment="1">
      <alignment horizontal="left" vertical="top" wrapText="1"/>
    </xf>
    <xf numFmtId="0" fontId="11" fillId="0" borderId="30" xfId="0" applyFont="1" applyFill="1" applyBorder="1" applyAlignment="1">
      <alignment horizontal="left" vertical="top" wrapText="1"/>
    </xf>
    <xf numFmtId="0" fontId="11" fillId="0" borderId="31" xfId="0" applyFont="1" applyFill="1" applyBorder="1" applyAlignment="1">
      <alignment horizontal="left" vertical="top" wrapText="1"/>
    </xf>
    <xf numFmtId="0" fontId="11" fillId="0" borderId="12" xfId="0" applyFont="1" applyFill="1" applyBorder="1" applyAlignment="1">
      <alignment horizontal="left" vertical="top" wrapText="1"/>
    </xf>
    <xf numFmtId="164" fontId="8" fillId="4" borderId="17" xfId="1" applyFont="1" applyFill="1" applyBorder="1" applyAlignment="1">
      <alignment horizontal="center" vertical="top" wrapText="1"/>
    </xf>
    <xf numFmtId="164" fontId="8" fillId="4" borderId="30" xfId="1" applyFont="1" applyFill="1" applyBorder="1" applyAlignment="1">
      <alignment horizontal="center" vertical="top" wrapText="1"/>
    </xf>
    <xf numFmtId="0" fontId="6" fillId="3" borderId="24" xfId="0" applyFont="1" applyFill="1" applyBorder="1" applyAlignment="1">
      <alignment horizontal="center" vertical="top" wrapText="1"/>
    </xf>
    <xf numFmtId="0" fontId="6" fillId="3" borderId="10" xfId="0" applyFont="1" applyFill="1" applyBorder="1" applyAlignment="1">
      <alignment horizontal="center" vertical="top" wrapText="1"/>
    </xf>
    <xf numFmtId="0" fontId="3" fillId="0" borderId="0" xfId="0" applyFont="1" applyBorder="1" applyAlignment="1">
      <alignment horizontal="center" wrapText="1"/>
    </xf>
    <xf numFmtId="0" fontId="6" fillId="3" borderId="8" xfId="0" applyFont="1" applyFill="1" applyBorder="1" applyAlignment="1">
      <alignment horizontal="center" vertical="top" wrapText="1"/>
    </xf>
    <xf numFmtId="0" fontId="6" fillId="3" borderId="9" xfId="0" applyFont="1" applyFill="1" applyBorder="1" applyAlignment="1">
      <alignment horizontal="center" vertical="top" wrapText="1"/>
    </xf>
    <xf numFmtId="0" fontId="11" fillId="0" borderId="44" xfId="0" applyFont="1" applyFill="1" applyBorder="1" applyAlignment="1">
      <alignment horizontal="left" vertical="top" wrapText="1"/>
    </xf>
    <xf numFmtId="0" fontId="11" fillId="2" borderId="17" xfId="0" applyFont="1" applyFill="1" applyBorder="1" applyAlignment="1">
      <alignment horizontal="left" vertical="top" wrapText="1"/>
    </xf>
    <xf numFmtId="0" fontId="11" fillId="2" borderId="43" xfId="0" applyFont="1" applyFill="1" applyBorder="1" applyAlignment="1">
      <alignment horizontal="left" vertical="top" wrapText="1"/>
    </xf>
    <xf numFmtId="0" fontId="11" fillId="2" borderId="45" xfId="0" applyFont="1" applyFill="1" applyBorder="1" applyAlignment="1">
      <alignment horizontal="left" vertical="top" wrapText="1"/>
    </xf>
    <xf numFmtId="0" fontId="1" fillId="2" borderId="0" xfId="0" applyFont="1" applyFill="1" applyBorder="1" applyAlignment="1">
      <alignment horizontal="center" vertical="top" wrapText="1"/>
    </xf>
    <xf numFmtId="0" fontId="11" fillId="0" borderId="29" xfId="0" applyFont="1" applyFill="1" applyBorder="1" applyAlignment="1">
      <alignment horizontal="left" vertical="top" wrapText="1"/>
    </xf>
    <xf numFmtId="0" fontId="11" fillId="0" borderId="33" xfId="0" applyFont="1" applyFill="1" applyBorder="1" applyAlignment="1">
      <alignment horizontal="left" vertical="top" wrapText="1"/>
    </xf>
  </cellXfs>
  <cellStyles count="4">
    <cellStyle name="Гіперпосилання" xfId="2" builtinId="8"/>
    <cellStyle name="Звичайний" xfId="0" builtinId="0"/>
    <cellStyle name="Звичайний 2" xfId="3" xr:uid="{60902037-D6DA-42A3-A1A9-CBE128E1620D}"/>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2-5CC6-11CF-8D67-00AA00BDCE1D}" ax:persistence="persistStream" r:id="rId1"/>
</file>

<file path=xl/activeX/activeX10.xml><?xml version="1.0" encoding="utf-8"?>
<ax:ocx xmlns:ax="http://schemas.microsoft.com/office/2006/activeX" xmlns:r="http://schemas.openxmlformats.org/officeDocument/2006/relationships" ax:classid="{5512D112-5CC6-11CF-8D67-00AA00BDCE1D}" ax:persistence="persistStream" r:id="rId1"/>
</file>

<file path=xl/activeX/activeX11.xml><?xml version="1.0" encoding="utf-8"?>
<ax:ocx xmlns:ax="http://schemas.microsoft.com/office/2006/activeX" xmlns:r="http://schemas.openxmlformats.org/officeDocument/2006/relationships" ax:classid="{5512D112-5CC6-11CF-8D67-00AA00BDCE1D}" ax:persistence="persistStream" r:id="rId1"/>
</file>

<file path=xl/activeX/activeX12.xml><?xml version="1.0" encoding="utf-8"?>
<ax:ocx xmlns:ax="http://schemas.microsoft.com/office/2006/activeX" xmlns:r="http://schemas.openxmlformats.org/officeDocument/2006/relationships" ax:classid="{5512D112-5CC6-11CF-8D67-00AA00BDCE1D}" ax:persistence="persistStream" r:id="rId1"/>
</file>

<file path=xl/activeX/activeX13.xml><?xml version="1.0" encoding="utf-8"?>
<ax:ocx xmlns:ax="http://schemas.microsoft.com/office/2006/activeX" xmlns:r="http://schemas.openxmlformats.org/officeDocument/2006/relationships" ax:classid="{5512D112-5CC6-11CF-8D67-00AA00BDCE1D}" ax:persistence="persistStream" r:id="rId1"/>
</file>

<file path=xl/activeX/activeX2.xml><?xml version="1.0" encoding="utf-8"?>
<ax:ocx xmlns:ax="http://schemas.microsoft.com/office/2006/activeX" xmlns:r="http://schemas.openxmlformats.org/officeDocument/2006/relationships" ax:classid="{5512D112-5CC6-11CF-8D67-00AA00BDCE1D}" ax:persistence="persistStream" r:id="rId1"/>
</file>

<file path=xl/activeX/activeX3.xml><?xml version="1.0" encoding="utf-8"?>
<ax:ocx xmlns:ax="http://schemas.microsoft.com/office/2006/activeX" xmlns:r="http://schemas.openxmlformats.org/officeDocument/2006/relationships" ax:classid="{5512D112-5CC6-11CF-8D67-00AA00BDCE1D}" ax:persistence="persistStream" r:id="rId1"/>
</file>

<file path=xl/activeX/activeX4.xml><?xml version="1.0" encoding="utf-8"?>
<ax:ocx xmlns:ax="http://schemas.microsoft.com/office/2006/activeX" xmlns:r="http://schemas.openxmlformats.org/officeDocument/2006/relationships" ax:classid="{5512D112-5CC6-11CF-8D67-00AA00BDCE1D}" ax:persistence="persistStream" r:id="rId1"/>
</file>

<file path=xl/activeX/activeX5.xml><?xml version="1.0" encoding="utf-8"?>
<ax:ocx xmlns:ax="http://schemas.microsoft.com/office/2006/activeX" xmlns:r="http://schemas.openxmlformats.org/officeDocument/2006/relationships" ax:classid="{5512D112-5CC6-11CF-8D67-00AA00BDCE1D}" ax:persistence="persistStream" r:id="rId1"/>
</file>

<file path=xl/activeX/activeX6.xml><?xml version="1.0" encoding="utf-8"?>
<ax:ocx xmlns:ax="http://schemas.microsoft.com/office/2006/activeX" xmlns:r="http://schemas.openxmlformats.org/officeDocument/2006/relationships" ax:classid="{5512D112-5CC6-11CF-8D67-00AA00BDCE1D}" ax:persistence="persistStream" r:id="rId1"/>
</file>

<file path=xl/activeX/activeX7.xml><?xml version="1.0" encoding="utf-8"?>
<ax:ocx xmlns:ax="http://schemas.microsoft.com/office/2006/activeX" xmlns:r="http://schemas.openxmlformats.org/officeDocument/2006/relationships" ax:classid="{5512D112-5CC6-11CF-8D67-00AA00BDCE1D}" ax:persistence="persistStream" r:id="rId1"/>
</file>

<file path=xl/activeX/activeX8.xml><?xml version="1.0" encoding="utf-8"?>
<ax:ocx xmlns:ax="http://schemas.microsoft.com/office/2006/activeX" xmlns:r="http://schemas.openxmlformats.org/officeDocument/2006/relationships" ax:classid="{5512D112-5CC6-11CF-8D67-00AA00BDCE1D}" ax:persistence="persistStream" r:id="rId1"/>
</file>

<file path=xl/activeX/activeX9.xml><?xml version="1.0" encoding="utf-8"?>
<ax:ocx xmlns:ax="http://schemas.microsoft.com/office/2006/activeX" xmlns:r="http://schemas.openxmlformats.org/officeDocument/2006/relationships" ax:classid="{5512D112-5CC6-11CF-8D67-00AA00BDCE1D}" ax:persistence="persistStream" r:id="rId1"/>
</file>

<file path=xl/drawings/_rels/drawing1.xml.rels><?xml version="1.0" encoding="UTF-8" standalone="yes"?>
<Relationships xmlns="http://schemas.openxmlformats.org/package/2006/relationships"><Relationship Id="rId8" Type="http://schemas.openxmlformats.org/officeDocument/2006/relationships/hyperlink" Target="https://debt.minfin.gov.ua/Debt/Pages/Credit/CreditWizards/CreditCreate.aspx?id=318605667&amp;mode=CreateSubCredit" TargetMode="External"/><Relationship Id="rId13" Type="http://schemas.openxmlformats.org/officeDocument/2006/relationships/hyperlink" Target="https://debt.minfin.gov.ua/Debt/Pages/Credit/CreditWizards/CreditCreate.aspx?id=318605655&amp;mode=CreateSubCredit" TargetMode="External"/><Relationship Id="rId3" Type="http://schemas.openxmlformats.org/officeDocument/2006/relationships/hyperlink" Target="https://debt.minfin.gov.ua/Debt/Pages/Credit/CreditWizards/CreditCreate.aspx?id=318605875&amp;mode=CreateSubCredit" TargetMode="External"/><Relationship Id="rId7" Type="http://schemas.openxmlformats.org/officeDocument/2006/relationships/hyperlink" Target="https://debt.minfin.gov.ua/Debt/Pages/Credit/CreditWizards/CreditCreate.aspx?id=318597668&amp;mode=CreateSubCredit" TargetMode="External"/><Relationship Id="rId12" Type="http://schemas.openxmlformats.org/officeDocument/2006/relationships/hyperlink" Target="https://debt.minfin.gov.ua/Debt/Pages/Credit/CreditWizards/CreditCreate.aspx?id=318605649&amp;mode=CreateSubCredit" TargetMode="External"/><Relationship Id="rId2" Type="http://schemas.openxmlformats.org/officeDocument/2006/relationships/image" Target="../media/image2.gif"/><Relationship Id="rId1" Type="http://schemas.openxmlformats.org/officeDocument/2006/relationships/hyperlink" Target="https://debt.minfin.gov.ua/Debt/Pages/Credit/CreditWizards/CreditCreate.aspx?id=318597634&amp;mode=CreateSubCredit" TargetMode="External"/><Relationship Id="rId6" Type="http://schemas.openxmlformats.org/officeDocument/2006/relationships/hyperlink" Target="https://debt.minfin.gov.ua/Debt/Pages/Credit/CreditWizards/CreditCreate.aspx?id=318569106&amp;mode=CreateSubCredit" TargetMode="External"/><Relationship Id="rId11" Type="http://schemas.openxmlformats.org/officeDocument/2006/relationships/hyperlink" Target="https://debt.minfin.gov.ua/Debt/Pages/Credit/CreditWizards/CreditCreate.aspx?id=318601731&amp;mode=CreateSubCredit" TargetMode="External"/><Relationship Id="rId5" Type="http://schemas.openxmlformats.org/officeDocument/2006/relationships/hyperlink" Target="https://debt.minfin.gov.ua/Debt/Pages/Credit/CreditWizards/CreditCreate.aspx?id=318605887&amp;mode=CreateSubCredit" TargetMode="External"/><Relationship Id="rId10" Type="http://schemas.openxmlformats.org/officeDocument/2006/relationships/hyperlink" Target="https://debt.minfin.gov.ua/Debt/Pages/Credit/CreditWizards/CreditCreate.aspx?id=318597749&amp;mode=CreateSubCredit" TargetMode="External"/><Relationship Id="rId4" Type="http://schemas.openxmlformats.org/officeDocument/2006/relationships/hyperlink" Target="https://debt.minfin.gov.ua/Debt/Pages/Credit/CreditWizards/CreditCreate.aspx?id=318605881&amp;mode=CreateSubCredit" TargetMode="External"/><Relationship Id="rId9" Type="http://schemas.openxmlformats.org/officeDocument/2006/relationships/hyperlink" Target="https://debt.minfin.gov.ua/Debt/Pages/Credit/CreditWizards/CreditCreate.aspx?id=318597682&amp;mode=CreateSubCredit" TargetMode="External"/><Relationship Id="rId14" Type="http://schemas.openxmlformats.org/officeDocument/2006/relationships/hyperlink" Target="https://debt.minfin.gov.ua/Debt/Pages/Credit/CreditWizards/CreditCreate.aspx?id=318605661&amp;mode=CreateSubCredit"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251</xdr:row>
      <xdr:rowOff>0</xdr:rowOff>
    </xdr:from>
    <xdr:to>
      <xdr:col>13</xdr:col>
      <xdr:colOff>180975</xdr:colOff>
      <xdr:row>252</xdr:row>
      <xdr:rowOff>19050</xdr:rowOff>
    </xdr:to>
    <xdr:pic>
      <xdr:nvPicPr>
        <xdr:cNvPr id="2" name="Рисунок 1" descr="https://debt.minfin.gov.ua/Debt/Images/tb_new.gif">
          <a:hlinkClick xmlns:r="http://schemas.openxmlformats.org/officeDocument/2006/relationships" r:id="rId1" tgtFrame="_blank" tooltip="Створити субкредит"/>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92900" y="7172325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14</xdr:col>
          <xdr:colOff>0</xdr:colOff>
          <xdr:row>251</xdr:row>
          <xdr:rowOff>0</xdr:rowOff>
        </xdr:from>
        <xdr:to>
          <xdr:col>14</xdr:col>
          <xdr:colOff>914400</xdr:colOff>
          <xdr:row>256</xdr:row>
          <xdr:rowOff>104775</xdr:rowOff>
        </xdr:to>
        <xdr:sp macro="" textlink="">
          <xdr:nvSpPr>
            <xdr:cNvPr id="1025" name="Control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14</xdr:col>
      <xdr:colOff>0</xdr:colOff>
      <xdr:row>251</xdr:row>
      <xdr:rowOff>0</xdr:rowOff>
    </xdr:from>
    <xdr:to>
      <xdr:col>14</xdr:col>
      <xdr:colOff>180975</xdr:colOff>
      <xdr:row>252</xdr:row>
      <xdr:rowOff>19050</xdr:rowOff>
    </xdr:to>
    <xdr:pic>
      <xdr:nvPicPr>
        <xdr:cNvPr id="4" name="Рисунок 3" descr="https://debt.minfin.gov.ua/Debt/Images/tb_new.gif">
          <a:hlinkClick xmlns:r="http://schemas.openxmlformats.org/officeDocument/2006/relationships" r:id="rId3" tgtFrame="_blank" tooltip="Створити субкредит"/>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21600" y="7172325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15</xdr:col>
          <xdr:colOff>0</xdr:colOff>
          <xdr:row>251</xdr:row>
          <xdr:rowOff>0</xdr:rowOff>
        </xdr:from>
        <xdr:to>
          <xdr:col>15</xdr:col>
          <xdr:colOff>914400</xdr:colOff>
          <xdr:row>256</xdr:row>
          <xdr:rowOff>104775</xdr:rowOff>
        </xdr:to>
        <xdr:sp macro="" textlink="">
          <xdr:nvSpPr>
            <xdr:cNvPr id="1026" name="Control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14</xdr:col>
      <xdr:colOff>0</xdr:colOff>
      <xdr:row>251</xdr:row>
      <xdr:rowOff>0</xdr:rowOff>
    </xdr:from>
    <xdr:to>
      <xdr:col>14</xdr:col>
      <xdr:colOff>180975</xdr:colOff>
      <xdr:row>252</xdr:row>
      <xdr:rowOff>19050</xdr:rowOff>
    </xdr:to>
    <xdr:pic>
      <xdr:nvPicPr>
        <xdr:cNvPr id="6" name="Рисунок 5" descr="https://debt.minfin.gov.ua/Debt/Images/tb_new.gif">
          <a:hlinkClick xmlns:r="http://schemas.openxmlformats.org/officeDocument/2006/relationships" r:id="rId4" tgtFrame="_blank" tooltip="Створити субкредит"/>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21600" y="7172325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15</xdr:col>
          <xdr:colOff>0</xdr:colOff>
          <xdr:row>251</xdr:row>
          <xdr:rowOff>0</xdr:rowOff>
        </xdr:from>
        <xdr:to>
          <xdr:col>15</xdr:col>
          <xdr:colOff>914400</xdr:colOff>
          <xdr:row>256</xdr:row>
          <xdr:rowOff>104775</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14</xdr:col>
      <xdr:colOff>0</xdr:colOff>
      <xdr:row>251</xdr:row>
      <xdr:rowOff>0</xdr:rowOff>
    </xdr:from>
    <xdr:to>
      <xdr:col>14</xdr:col>
      <xdr:colOff>180975</xdr:colOff>
      <xdr:row>252</xdr:row>
      <xdr:rowOff>19050</xdr:rowOff>
    </xdr:to>
    <xdr:pic>
      <xdr:nvPicPr>
        <xdr:cNvPr id="8" name="Рисунок 7" descr="https://debt.minfin.gov.ua/Debt/Images/tb_new.gif">
          <a:hlinkClick xmlns:r="http://schemas.openxmlformats.org/officeDocument/2006/relationships" r:id="rId5" tgtFrame="_blank" tooltip="Створити субкредит"/>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21600" y="7172325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15</xdr:col>
          <xdr:colOff>0</xdr:colOff>
          <xdr:row>251</xdr:row>
          <xdr:rowOff>0</xdr:rowOff>
        </xdr:from>
        <xdr:to>
          <xdr:col>15</xdr:col>
          <xdr:colOff>914400</xdr:colOff>
          <xdr:row>256</xdr:row>
          <xdr:rowOff>104775</xdr:rowOff>
        </xdr:to>
        <xdr:sp macro="" textlink="">
          <xdr:nvSpPr>
            <xdr:cNvPr id="1028" name="Control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14</xdr:col>
      <xdr:colOff>0</xdr:colOff>
      <xdr:row>251</xdr:row>
      <xdr:rowOff>0</xdr:rowOff>
    </xdr:from>
    <xdr:to>
      <xdr:col>14</xdr:col>
      <xdr:colOff>180975</xdr:colOff>
      <xdr:row>252</xdr:row>
      <xdr:rowOff>19050</xdr:rowOff>
    </xdr:to>
    <xdr:pic>
      <xdr:nvPicPr>
        <xdr:cNvPr id="10" name="Рисунок 9" descr="https://debt.minfin.gov.ua/Debt/Images/tb_new.gif">
          <a:hlinkClick xmlns:r="http://schemas.openxmlformats.org/officeDocument/2006/relationships" r:id="rId6" tgtFrame="_blank" tooltip="Створити субкредит"/>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21600" y="7172325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15</xdr:col>
          <xdr:colOff>0</xdr:colOff>
          <xdr:row>251</xdr:row>
          <xdr:rowOff>0</xdr:rowOff>
        </xdr:from>
        <xdr:to>
          <xdr:col>15</xdr:col>
          <xdr:colOff>914400</xdr:colOff>
          <xdr:row>256</xdr:row>
          <xdr:rowOff>104775</xdr:rowOff>
        </xdr:to>
        <xdr:sp macro="" textlink="">
          <xdr:nvSpPr>
            <xdr:cNvPr id="1029" name="Control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14</xdr:col>
      <xdr:colOff>0</xdr:colOff>
      <xdr:row>251</xdr:row>
      <xdr:rowOff>0</xdr:rowOff>
    </xdr:from>
    <xdr:to>
      <xdr:col>14</xdr:col>
      <xdr:colOff>180975</xdr:colOff>
      <xdr:row>252</xdr:row>
      <xdr:rowOff>19050</xdr:rowOff>
    </xdr:to>
    <xdr:pic>
      <xdr:nvPicPr>
        <xdr:cNvPr id="12" name="Рисунок 11" descr="https://debt.minfin.gov.ua/Debt/Images/tb_new.gif">
          <a:hlinkClick xmlns:r="http://schemas.openxmlformats.org/officeDocument/2006/relationships" r:id="rId7" tgtFrame="_blank" tooltip="Створити субкредит"/>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21600" y="7172325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15</xdr:col>
          <xdr:colOff>0</xdr:colOff>
          <xdr:row>251</xdr:row>
          <xdr:rowOff>0</xdr:rowOff>
        </xdr:from>
        <xdr:to>
          <xdr:col>15</xdr:col>
          <xdr:colOff>914400</xdr:colOff>
          <xdr:row>256</xdr:row>
          <xdr:rowOff>104775</xdr:rowOff>
        </xdr:to>
        <xdr:sp macro="" textlink="">
          <xdr:nvSpPr>
            <xdr:cNvPr id="1030" name="Control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14</xdr:col>
      <xdr:colOff>0</xdr:colOff>
      <xdr:row>251</xdr:row>
      <xdr:rowOff>0</xdr:rowOff>
    </xdr:from>
    <xdr:to>
      <xdr:col>14</xdr:col>
      <xdr:colOff>180975</xdr:colOff>
      <xdr:row>252</xdr:row>
      <xdr:rowOff>19050</xdr:rowOff>
    </xdr:to>
    <xdr:pic>
      <xdr:nvPicPr>
        <xdr:cNvPr id="14" name="Рисунок 13" descr="https://debt.minfin.gov.ua/Debt/Images/tb_new.gif">
          <a:hlinkClick xmlns:r="http://schemas.openxmlformats.org/officeDocument/2006/relationships" r:id="rId8" tgtFrame="_blank" tooltip="Створити субкредит"/>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21600" y="7172325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15</xdr:col>
          <xdr:colOff>0</xdr:colOff>
          <xdr:row>251</xdr:row>
          <xdr:rowOff>0</xdr:rowOff>
        </xdr:from>
        <xdr:to>
          <xdr:col>15</xdr:col>
          <xdr:colOff>914400</xdr:colOff>
          <xdr:row>256</xdr:row>
          <xdr:rowOff>104775</xdr:rowOff>
        </xdr:to>
        <xdr:sp macro="" textlink="">
          <xdr:nvSpPr>
            <xdr:cNvPr id="1031" name="Control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14</xdr:col>
      <xdr:colOff>0</xdr:colOff>
      <xdr:row>251</xdr:row>
      <xdr:rowOff>0</xdr:rowOff>
    </xdr:from>
    <xdr:to>
      <xdr:col>14</xdr:col>
      <xdr:colOff>180975</xdr:colOff>
      <xdr:row>252</xdr:row>
      <xdr:rowOff>19050</xdr:rowOff>
    </xdr:to>
    <xdr:pic>
      <xdr:nvPicPr>
        <xdr:cNvPr id="16" name="Рисунок 15" descr="https://debt.minfin.gov.ua/Debt/Images/tb_new.gif">
          <a:hlinkClick xmlns:r="http://schemas.openxmlformats.org/officeDocument/2006/relationships" r:id="rId9" tgtFrame="_blank" tooltip="Створити субкредит"/>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21600" y="7172325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15</xdr:col>
          <xdr:colOff>0</xdr:colOff>
          <xdr:row>251</xdr:row>
          <xdr:rowOff>0</xdr:rowOff>
        </xdr:from>
        <xdr:to>
          <xdr:col>15</xdr:col>
          <xdr:colOff>914400</xdr:colOff>
          <xdr:row>256</xdr:row>
          <xdr:rowOff>104775</xdr:rowOff>
        </xdr:to>
        <xdr:sp macro="" textlink="">
          <xdr:nvSpPr>
            <xdr:cNvPr id="1032" name="Control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14</xdr:col>
      <xdr:colOff>0</xdr:colOff>
      <xdr:row>251</xdr:row>
      <xdr:rowOff>0</xdr:rowOff>
    </xdr:from>
    <xdr:to>
      <xdr:col>14</xdr:col>
      <xdr:colOff>180975</xdr:colOff>
      <xdr:row>252</xdr:row>
      <xdr:rowOff>19050</xdr:rowOff>
    </xdr:to>
    <xdr:pic>
      <xdr:nvPicPr>
        <xdr:cNvPr id="18" name="Рисунок 17" descr="https://debt.minfin.gov.ua/Debt/Images/tb_new.gif">
          <a:hlinkClick xmlns:r="http://schemas.openxmlformats.org/officeDocument/2006/relationships" r:id="rId10" tgtFrame="_blank" tooltip="Створити субкредит"/>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21600" y="7172325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15</xdr:col>
          <xdr:colOff>0</xdr:colOff>
          <xdr:row>251</xdr:row>
          <xdr:rowOff>0</xdr:rowOff>
        </xdr:from>
        <xdr:to>
          <xdr:col>15</xdr:col>
          <xdr:colOff>914400</xdr:colOff>
          <xdr:row>256</xdr:row>
          <xdr:rowOff>104775</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14</xdr:col>
      <xdr:colOff>0</xdr:colOff>
      <xdr:row>251</xdr:row>
      <xdr:rowOff>0</xdr:rowOff>
    </xdr:from>
    <xdr:to>
      <xdr:col>14</xdr:col>
      <xdr:colOff>180975</xdr:colOff>
      <xdr:row>252</xdr:row>
      <xdr:rowOff>19050</xdr:rowOff>
    </xdr:to>
    <xdr:pic>
      <xdr:nvPicPr>
        <xdr:cNvPr id="20" name="Рисунок 19" descr="https://debt.minfin.gov.ua/Debt/Images/tb_new.gif">
          <a:hlinkClick xmlns:r="http://schemas.openxmlformats.org/officeDocument/2006/relationships" r:id="rId11" tgtFrame="_blank" tooltip="Створити субкредит"/>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21600" y="7172325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15</xdr:col>
          <xdr:colOff>0</xdr:colOff>
          <xdr:row>251</xdr:row>
          <xdr:rowOff>0</xdr:rowOff>
        </xdr:from>
        <xdr:to>
          <xdr:col>15</xdr:col>
          <xdr:colOff>914400</xdr:colOff>
          <xdr:row>256</xdr:row>
          <xdr:rowOff>104775</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14</xdr:col>
      <xdr:colOff>0</xdr:colOff>
      <xdr:row>251</xdr:row>
      <xdr:rowOff>0</xdr:rowOff>
    </xdr:from>
    <xdr:to>
      <xdr:col>14</xdr:col>
      <xdr:colOff>180975</xdr:colOff>
      <xdr:row>252</xdr:row>
      <xdr:rowOff>19050</xdr:rowOff>
    </xdr:to>
    <xdr:pic>
      <xdr:nvPicPr>
        <xdr:cNvPr id="22" name="Рисунок 21" descr="https://debt.minfin.gov.ua/Debt/Images/tb_new.gif">
          <a:hlinkClick xmlns:r="http://schemas.openxmlformats.org/officeDocument/2006/relationships" r:id="rId12" tgtFrame="_blank" tooltip="Створити субкредит"/>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21600" y="7172325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15</xdr:col>
          <xdr:colOff>0</xdr:colOff>
          <xdr:row>251</xdr:row>
          <xdr:rowOff>0</xdr:rowOff>
        </xdr:from>
        <xdr:to>
          <xdr:col>15</xdr:col>
          <xdr:colOff>914400</xdr:colOff>
          <xdr:row>256</xdr:row>
          <xdr:rowOff>104775</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14</xdr:col>
      <xdr:colOff>0</xdr:colOff>
      <xdr:row>251</xdr:row>
      <xdr:rowOff>0</xdr:rowOff>
    </xdr:from>
    <xdr:to>
      <xdr:col>14</xdr:col>
      <xdr:colOff>180975</xdr:colOff>
      <xdr:row>252</xdr:row>
      <xdr:rowOff>19050</xdr:rowOff>
    </xdr:to>
    <xdr:pic>
      <xdr:nvPicPr>
        <xdr:cNvPr id="24" name="Рисунок 23" descr="https://debt.minfin.gov.ua/Debt/Images/tb_new.gif">
          <a:hlinkClick xmlns:r="http://schemas.openxmlformats.org/officeDocument/2006/relationships" r:id="rId13" tgtFrame="_blank" tooltip="Створити субкредит"/>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21600" y="7172325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15</xdr:col>
          <xdr:colOff>0</xdr:colOff>
          <xdr:row>251</xdr:row>
          <xdr:rowOff>0</xdr:rowOff>
        </xdr:from>
        <xdr:to>
          <xdr:col>15</xdr:col>
          <xdr:colOff>914400</xdr:colOff>
          <xdr:row>256</xdr:row>
          <xdr:rowOff>104775</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14</xdr:col>
      <xdr:colOff>0</xdr:colOff>
      <xdr:row>251</xdr:row>
      <xdr:rowOff>0</xdr:rowOff>
    </xdr:from>
    <xdr:to>
      <xdr:col>14</xdr:col>
      <xdr:colOff>180975</xdr:colOff>
      <xdr:row>252</xdr:row>
      <xdr:rowOff>19050</xdr:rowOff>
    </xdr:to>
    <xdr:pic>
      <xdr:nvPicPr>
        <xdr:cNvPr id="26" name="Рисунок 25" descr="https://debt.minfin.gov.ua/Debt/Images/tb_new.gif">
          <a:hlinkClick xmlns:r="http://schemas.openxmlformats.org/officeDocument/2006/relationships" r:id="rId14" tgtFrame="_blank" tooltip="Створити субкредит"/>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21600" y="7172325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15</xdr:col>
          <xdr:colOff>0</xdr:colOff>
          <xdr:row>251</xdr:row>
          <xdr:rowOff>0</xdr:rowOff>
        </xdr:from>
        <xdr:to>
          <xdr:col>15</xdr:col>
          <xdr:colOff>914400</xdr:colOff>
          <xdr:row>256</xdr:row>
          <xdr:rowOff>104775</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1.emf"/><Relationship Id="rId13" Type="http://schemas.openxmlformats.org/officeDocument/2006/relationships/control" Target="../activeX/activeX6.xml"/><Relationship Id="rId18" Type="http://schemas.openxmlformats.org/officeDocument/2006/relationships/control" Target="../activeX/activeX11.xml"/><Relationship Id="rId3" Type="http://schemas.openxmlformats.org/officeDocument/2006/relationships/hyperlink" Target="https://zakon.rada.gov.ua/laws/show/1203-2020-%D0%BF" TargetMode="External"/><Relationship Id="rId7" Type="http://schemas.openxmlformats.org/officeDocument/2006/relationships/control" Target="../activeX/activeX1.xml"/><Relationship Id="rId12" Type="http://schemas.openxmlformats.org/officeDocument/2006/relationships/control" Target="../activeX/activeX5.xml"/><Relationship Id="rId17" Type="http://schemas.openxmlformats.org/officeDocument/2006/relationships/control" Target="../activeX/activeX10.xml"/><Relationship Id="rId2" Type="http://schemas.openxmlformats.org/officeDocument/2006/relationships/hyperlink" Target="https://zakon.rada.gov.ua/laws/show/1124-2020-%D0%BF" TargetMode="External"/><Relationship Id="rId16" Type="http://schemas.openxmlformats.org/officeDocument/2006/relationships/control" Target="../activeX/activeX9.xml"/><Relationship Id="rId20" Type="http://schemas.openxmlformats.org/officeDocument/2006/relationships/control" Target="../activeX/activeX13.xml"/><Relationship Id="rId1" Type="http://schemas.openxmlformats.org/officeDocument/2006/relationships/hyperlink" Target="https://zakon.rada.gov.ua/laws/show/1203-2020-%D0%BF" TargetMode="External"/><Relationship Id="rId6" Type="http://schemas.openxmlformats.org/officeDocument/2006/relationships/vmlDrawing" Target="../drawings/vmlDrawing1.vml"/><Relationship Id="rId11" Type="http://schemas.openxmlformats.org/officeDocument/2006/relationships/control" Target="../activeX/activeX4.xml"/><Relationship Id="rId5" Type="http://schemas.openxmlformats.org/officeDocument/2006/relationships/drawing" Target="../drawings/drawing1.xml"/><Relationship Id="rId15" Type="http://schemas.openxmlformats.org/officeDocument/2006/relationships/control" Target="../activeX/activeX8.xml"/><Relationship Id="rId10" Type="http://schemas.openxmlformats.org/officeDocument/2006/relationships/control" Target="../activeX/activeX3.xml"/><Relationship Id="rId19" Type="http://schemas.openxmlformats.org/officeDocument/2006/relationships/control" Target="../activeX/activeX12.xml"/><Relationship Id="rId4" Type="http://schemas.openxmlformats.org/officeDocument/2006/relationships/printerSettings" Target="../printerSettings/printerSettings1.bin"/><Relationship Id="rId9" Type="http://schemas.openxmlformats.org/officeDocument/2006/relationships/control" Target="../activeX/activeX2.xml"/><Relationship Id="rId14" Type="http://schemas.openxmlformats.org/officeDocument/2006/relationships/control" Target="../activeX/activeX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B7FD9-8403-45EE-8B0B-59970DD4C632}">
  <sheetPr codeName="Аркуш2">
    <outlinePr summaryBelow="0" summaryRight="0"/>
    <pageSetUpPr fitToPage="1"/>
  </sheetPr>
  <dimension ref="A1:IW251"/>
  <sheetViews>
    <sheetView showGridLines="0" tabSelected="1" zoomScaleNormal="100" workbookViewId="0">
      <selection sqref="A1:G1"/>
    </sheetView>
  </sheetViews>
  <sheetFormatPr defaultColWidth="15.42578125" defaultRowHeight="12.75" outlineLevelRow="1" x14ac:dyDescent="0.2"/>
  <cols>
    <col min="1" max="1" width="35.7109375" style="4" customWidth="1"/>
    <col min="2" max="2" width="43.42578125" style="4" customWidth="1"/>
    <col min="3" max="3" width="46.5703125" style="4" customWidth="1"/>
    <col min="4" max="4" width="8.140625" style="223" customWidth="1"/>
    <col min="5" max="5" width="17.42578125" style="224" customWidth="1"/>
    <col min="6" max="6" width="20.28515625" style="3" customWidth="1"/>
    <col min="7" max="7" width="13.7109375" style="4" customWidth="1"/>
    <col min="8" max="8" width="28.42578125" style="1" customWidth="1"/>
    <col min="9" max="9" width="15.42578125" style="2" customWidth="1"/>
    <col min="10" max="17" width="15.42578125" style="3" customWidth="1"/>
    <col min="18" max="16384" width="15.42578125" style="4"/>
  </cols>
  <sheetData>
    <row r="1" spans="1:17" ht="24.75" customHeight="1" x14ac:dyDescent="0.2">
      <c r="A1" s="259" t="s">
        <v>295</v>
      </c>
      <c r="B1" s="259"/>
      <c r="C1" s="259"/>
      <c r="D1" s="259"/>
      <c r="E1" s="259"/>
      <c r="F1" s="259"/>
      <c r="G1" s="259"/>
    </row>
    <row r="2" spans="1:17" customFormat="1" ht="12.75" customHeight="1" thickBot="1" x14ac:dyDescent="0.25">
      <c r="A2" s="5"/>
      <c r="B2" s="5"/>
      <c r="C2" s="5"/>
      <c r="D2" s="5"/>
      <c r="E2" s="6"/>
      <c r="F2" s="7"/>
      <c r="G2" s="5"/>
      <c r="H2" s="8"/>
      <c r="I2" s="9"/>
      <c r="J2" s="7"/>
      <c r="K2" s="7"/>
      <c r="L2" s="7"/>
      <c r="M2" s="7"/>
      <c r="N2" s="7"/>
      <c r="O2" s="7"/>
      <c r="P2" s="7"/>
      <c r="Q2" s="7"/>
    </row>
    <row r="3" spans="1:17" s="17" customFormat="1" ht="37.5" customHeight="1" thickBot="1" x14ac:dyDescent="0.25">
      <c r="A3" s="10" t="s">
        <v>0</v>
      </c>
      <c r="B3" s="11" t="s">
        <v>1</v>
      </c>
      <c r="C3" s="11" t="s">
        <v>2</v>
      </c>
      <c r="D3" s="11" t="s">
        <v>3</v>
      </c>
      <c r="E3" s="12" t="s">
        <v>4</v>
      </c>
      <c r="F3" s="13" t="s">
        <v>5</v>
      </c>
      <c r="G3" s="14" t="s">
        <v>6</v>
      </c>
      <c r="H3" s="8"/>
      <c r="I3" s="15"/>
      <c r="J3" s="16"/>
      <c r="K3" s="16"/>
      <c r="L3" s="16"/>
      <c r="M3" s="16"/>
      <c r="N3" s="16"/>
      <c r="O3" s="16"/>
      <c r="P3" s="16"/>
      <c r="Q3" s="16"/>
    </row>
    <row r="4" spans="1:17" customFormat="1" ht="10.5" customHeight="1" thickBot="1" x14ac:dyDescent="0.25">
      <c r="A4" s="18">
        <v>1</v>
      </c>
      <c r="B4" s="19">
        <v>2</v>
      </c>
      <c r="C4" s="19">
        <v>3</v>
      </c>
      <c r="D4" s="19">
        <v>4</v>
      </c>
      <c r="E4" s="19">
        <v>5</v>
      </c>
      <c r="F4" s="20">
        <v>6</v>
      </c>
      <c r="G4" s="21"/>
      <c r="H4" s="8"/>
      <c r="I4" s="9"/>
      <c r="J4" s="7"/>
      <c r="K4" s="7"/>
      <c r="L4" s="7"/>
      <c r="M4" s="7"/>
      <c r="N4" s="7"/>
      <c r="O4" s="7"/>
      <c r="P4" s="7"/>
      <c r="Q4" s="7"/>
    </row>
    <row r="5" spans="1:17" customFormat="1" x14ac:dyDescent="0.2">
      <c r="A5" s="253">
        <v>2004</v>
      </c>
      <c r="B5" s="254"/>
      <c r="C5" s="254"/>
      <c r="D5" s="254"/>
      <c r="E5" s="254"/>
      <c r="F5" s="22">
        <f>F7+F6+F8+F9+F10+F11</f>
        <v>8366584000</v>
      </c>
      <c r="G5" s="23"/>
      <c r="H5" s="8"/>
      <c r="I5" s="9"/>
      <c r="J5" s="7"/>
      <c r="K5" s="7"/>
      <c r="L5" s="7"/>
      <c r="M5" s="7"/>
      <c r="N5" s="7"/>
      <c r="O5" s="7"/>
      <c r="P5" s="7"/>
      <c r="Q5" s="7"/>
    </row>
    <row r="6" spans="1:17" s="34" customFormat="1" ht="24" customHeight="1" outlineLevel="1" x14ac:dyDescent="0.2">
      <c r="A6" s="24" t="s">
        <v>7</v>
      </c>
      <c r="B6" s="25" t="s">
        <v>8</v>
      </c>
      <c r="C6" s="26" t="s">
        <v>9</v>
      </c>
      <c r="D6" s="27" t="s">
        <v>10</v>
      </c>
      <c r="E6" s="28">
        <v>120000000</v>
      </c>
      <c r="F6" s="29">
        <v>637416000</v>
      </c>
      <c r="G6" s="30" t="s">
        <v>11</v>
      </c>
      <c r="H6" s="31"/>
      <c r="I6" s="32"/>
      <c r="J6" s="33"/>
      <c r="K6" s="33"/>
      <c r="L6" s="33"/>
      <c r="M6" s="33"/>
      <c r="N6" s="33"/>
      <c r="O6" s="33"/>
      <c r="P6" s="33"/>
      <c r="Q6" s="33"/>
    </row>
    <row r="7" spans="1:17" ht="24" customHeight="1" outlineLevel="1" x14ac:dyDescent="0.2">
      <c r="A7" s="35" t="s">
        <v>7</v>
      </c>
      <c r="B7" s="36" t="s">
        <v>12</v>
      </c>
      <c r="C7" s="37" t="s">
        <v>13</v>
      </c>
      <c r="D7" s="38" t="s">
        <v>10</v>
      </c>
      <c r="E7" s="39">
        <v>42000000</v>
      </c>
      <c r="F7" s="40">
        <v>223720000</v>
      </c>
      <c r="G7" s="30" t="s">
        <v>11</v>
      </c>
    </row>
    <row r="8" spans="1:17" ht="24" customHeight="1" outlineLevel="1" x14ac:dyDescent="0.2">
      <c r="A8" s="41" t="s">
        <v>14</v>
      </c>
      <c r="B8" s="42" t="s">
        <v>12</v>
      </c>
      <c r="C8" s="37" t="s">
        <v>15</v>
      </c>
      <c r="D8" s="38" t="s">
        <v>10</v>
      </c>
      <c r="E8" s="43">
        <v>83000000</v>
      </c>
      <c r="F8" s="44">
        <v>441228000</v>
      </c>
      <c r="G8" s="30" t="s">
        <v>11</v>
      </c>
    </row>
    <row r="9" spans="1:17" ht="24" customHeight="1" outlineLevel="1" x14ac:dyDescent="0.2">
      <c r="A9" s="35" t="s">
        <v>16</v>
      </c>
      <c r="B9" s="36" t="s">
        <v>17</v>
      </c>
      <c r="C9" s="36" t="s">
        <v>18</v>
      </c>
      <c r="D9" s="38" t="s">
        <v>10</v>
      </c>
      <c r="E9" s="45">
        <v>150000000</v>
      </c>
      <c r="F9" s="40">
        <v>795930000</v>
      </c>
      <c r="G9" s="30" t="s">
        <v>11</v>
      </c>
    </row>
    <row r="10" spans="1:17" s="34" customFormat="1" ht="31.5" outlineLevel="1" x14ac:dyDescent="0.2">
      <c r="A10" s="24" t="s">
        <v>19</v>
      </c>
      <c r="B10" s="25" t="s">
        <v>8</v>
      </c>
      <c r="C10" s="25" t="s">
        <v>20</v>
      </c>
      <c r="D10" s="27" t="s">
        <v>10</v>
      </c>
      <c r="E10" s="28">
        <v>700000000</v>
      </c>
      <c r="F10" s="29">
        <v>3714690000</v>
      </c>
      <c r="G10" s="30" t="s">
        <v>11</v>
      </c>
      <c r="H10" s="31"/>
      <c r="I10" s="32"/>
      <c r="J10" s="33"/>
      <c r="K10" s="33"/>
      <c r="L10" s="33"/>
      <c r="M10" s="33"/>
      <c r="N10" s="33"/>
      <c r="O10" s="33"/>
      <c r="P10" s="33"/>
      <c r="Q10" s="33"/>
    </row>
    <row r="11" spans="1:17" s="34" customFormat="1" ht="25.5" customHeight="1" outlineLevel="1" thickBot="1" x14ac:dyDescent="0.25">
      <c r="A11" s="46" t="s">
        <v>21</v>
      </c>
      <c r="B11" s="47" t="s">
        <v>22</v>
      </c>
      <c r="C11" s="47" t="s">
        <v>23</v>
      </c>
      <c r="D11" s="48" t="s">
        <v>10</v>
      </c>
      <c r="E11" s="49">
        <v>480000000</v>
      </c>
      <c r="F11" s="50">
        <v>2553600000</v>
      </c>
      <c r="G11" s="30" t="s">
        <v>11</v>
      </c>
      <c r="H11" s="31"/>
      <c r="I11" s="32"/>
      <c r="J11" s="33"/>
      <c r="K11" s="33"/>
      <c r="L11" s="33"/>
      <c r="M11" s="33"/>
      <c r="N11" s="33"/>
      <c r="O11" s="33"/>
      <c r="P11" s="33"/>
      <c r="Q11" s="33"/>
    </row>
    <row r="12" spans="1:17" customFormat="1" x14ac:dyDescent="0.2">
      <c r="A12" s="250">
        <v>2005</v>
      </c>
      <c r="B12" s="251"/>
      <c r="C12" s="251"/>
      <c r="D12" s="251"/>
      <c r="E12" s="251"/>
      <c r="F12" s="22">
        <f>F13+F14</f>
        <v>661063099.63999999</v>
      </c>
      <c r="G12" s="23"/>
      <c r="H12" s="8"/>
      <c r="I12" s="9"/>
      <c r="J12" s="7"/>
      <c r="K12" s="7"/>
      <c r="L12" s="7"/>
      <c r="M12" s="7"/>
      <c r="N12" s="7"/>
      <c r="O12" s="7"/>
      <c r="P12" s="7"/>
      <c r="Q12" s="7"/>
    </row>
    <row r="13" spans="1:17" ht="26.25" customHeight="1" outlineLevel="1" x14ac:dyDescent="0.2">
      <c r="A13" s="51" t="s">
        <v>7</v>
      </c>
      <c r="B13" s="52" t="s">
        <v>24</v>
      </c>
      <c r="C13" s="53" t="s">
        <v>25</v>
      </c>
      <c r="D13" s="38" t="s">
        <v>26</v>
      </c>
      <c r="E13" s="39">
        <v>25755133</v>
      </c>
      <c r="F13" s="40">
        <v>156063099.63999999</v>
      </c>
      <c r="G13" s="30" t="s">
        <v>11</v>
      </c>
    </row>
    <row r="14" spans="1:17" s="34" customFormat="1" ht="26.25" customHeight="1" outlineLevel="1" thickBot="1" x14ac:dyDescent="0.25">
      <c r="A14" s="54" t="s">
        <v>21</v>
      </c>
      <c r="B14" s="55" t="s">
        <v>22</v>
      </c>
      <c r="C14" s="56" t="s">
        <v>27</v>
      </c>
      <c r="D14" s="48" t="s">
        <v>10</v>
      </c>
      <c r="E14" s="49">
        <v>100000000</v>
      </c>
      <c r="F14" s="50">
        <v>505000000</v>
      </c>
      <c r="G14" s="30" t="s">
        <v>11</v>
      </c>
      <c r="H14" s="31"/>
      <c r="I14" s="32"/>
      <c r="J14" s="33"/>
      <c r="K14" s="33"/>
      <c r="L14" s="33"/>
      <c r="M14" s="33"/>
      <c r="N14" s="33"/>
      <c r="O14" s="33"/>
      <c r="P14" s="33"/>
      <c r="Q14" s="33"/>
    </row>
    <row r="15" spans="1:17" customFormat="1" x14ac:dyDescent="0.2">
      <c r="A15" s="253">
        <v>2006</v>
      </c>
      <c r="B15" s="254"/>
      <c r="C15" s="254"/>
      <c r="D15" s="254"/>
      <c r="E15" s="254"/>
      <c r="F15" s="22">
        <f>F16+F17+F18</f>
        <v>3520578289.0599999</v>
      </c>
      <c r="G15" s="23"/>
      <c r="H15" s="8"/>
      <c r="I15" s="9"/>
      <c r="J15" s="7"/>
      <c r="K15" s="7"/>
      <c r="L15" s="7"/>
      <c r="M15" s="7"/>
      <c r="N15" s="7"/>
      <c r="O15" s="7"/>
      <c r="P15" s="7"/>
      <c r="Q15" s="7"/>
    </row>
    <row r="16" spans="1:17" s="34" customFormat="1" outlineLevel="1" x14ac:dyDescent="0.2">
      <c r="A16" s="24" t="s">
        <v>28</v>
      </c>
      <c r="B16" s="25" t="s">
        <v>29</v>
      </c>
      <c r="C16" s="25" t="s">
        <v>30</v>
      </c>
      <c r="D16" s="27" t="s">
        <v>10</v>
      </c>
      <c r="E16" s="28">
        <v>154500000</v>
      </c>
      <c r="F16" s="29">
        <v>780225000</v>
      </c>
      <c r="G16" s="57" t="s">
        <v>31</v>
      </c>
      <c r="H16" s="31"/>
      <c r="I16" s="32"/>
      <c r="J16" s="33"/>
      <c r="K16" s="33"/>
      <c r="L16" s="33"/>
      <c r="M16" s="33"/>
      <c r="N16" s="33"/>
      <c r="O16" s="33"/>
      <c r="P16" s="33"/>
      <c r="Q16" s="33"/>
    </row>
    <row r="17" spans="1:17" s="34" customFormat="1" ht="23.25" customHeight="1" outlineLevel="1" x14ac:dyDescent="0.2">
      <c r="A17" s="24" t="s">
        <v>32</v>
      </c>
      <c r="B17" s="25" t="s">
        <v>22</v>
      </c>
      <c r="C17" s="25" t="s">
        <v>33</v>
      </c>
      <c r="D17" s="27" t="s">
        <v>26</v>
      </c>
      <c r="E17" s="28">
        <v>279886635</v>
      </c>
      <c r="F17" s="29">
        <v>1740353289.0599999</v>
      </c>
      <c r="G17" s="30" t="s">
        <v>11</v>
      </c>
      <c r="H17" s="31"/>
      <c r="I17" s="32"/>
      <c r="J17" s="33"/>
      <c r="K17" s="33"/>
      <c r="L17" s="33"/>
      <c r="M17" s="33"/>
      <c r="N17" s="33"/>
      <c r="O17" s="33"/>
      <c r="P17" s="33"/>
      <c r="Q17" s="33"/>
    </row>
    <row r="18" spans="1:17" s="59" customFormat="1" ht="19.5" customHeight="1" outlineLevel="1" thickBot="1" x14ac:dyDescent="0.25">
      <c r="A18" s="46" t="s">
        <v>34</v>
      </c>
      <c r="B18" s="47" t="s">
        <v>35</v>
      </c>
      <c r="C18" s="58" t="s">
        <v>36</v>
      </c>
      <c r="D18" s="48" t="s">
        <v>37</v>
      </c>
      <c r="E18" s="49">
        <v>1000000000</v>
      </c>
      <c r="F18" s="50">
        <v>1000000000</v>
      </c>
      <c r="G18" s="30" t="s">
        <v>11</v>
      </c>
      <c r="H18" s="31"/>
      <c r="I18" s="32"/>
      <c r="J18" s="33"/>
      <c r="K18" s="33"/>
      <c r="L18" s="33"/>
      <c r="M18" s="33"/>
      <c r="N18" s="33"/>
      <c r="O18" s="33"/>
      <c r="P18" s="33"/>
      <c r="Q18" s="33"/>
    </row>
    <row r="19" spans="1:17" customFormat="1" x14ac:dyDescent="0.2">
      <c r="A19" s="253">
        <v>2007</v>
      </c>
      <c r="B19" s="254"/>
      <c r="C19" s="254"/>
      <c r="D19" s="254"/>
      <c r="E19" s="254"/>
      <c r="F19" s="22">
        <f>F20+F21+F22+F23</f>
        <v>5891795600</v>
      </c>
      <c r="G19" s="23"/>
      <c r="H19" s="8"/>
      <c r="I19" s="9"/>
      <c r="J19" s="7"/>
      <c r="K19" s="7"/>
      <c r="L19" s="7"/>
      <c r="M19" s="7"/>
      <c r="N19" s="7"/>
      <c r="O19" s="7"/>
      <c r="P19" s="7"/>
      <c r="Q19" s="7"/>
    </row>
    <row r="20" spans="1:17" s="34" customFormat="1" ht="48" customHeight="1" outlineLevel="1" x14ac:dyDescent="0.2">
      <c r="A20" s="260" t="s">
        <v>38</v>
      </c>
      <c r="B20" s="245" t="s">
        <v>22</v>
      </c>
      <c r="C20" s="60" t="s">
        <v>39</v>
      </c>
      <c r="D20" s="61" t="s">
        <v>10</v>
      </c>
      <c r="E20" s="62">
        <v>465000000</v>
      </c>
      <c r="F20" s="29">
        <v>2348250000</v>
      </c>
      <c r="G20" s="30" t="s">
        <v>11</v>
      </c>
      <c r="H20" s="31"/>
      <c r="I20" s="32"/>
      <c r="J20" s="33"/>
      <c r="K20" s="33"/>
      <c r="L20" s="33"/>
      <c r="M20" s="33"/>
      <c r="N20" s="33"/>
      <c r="O20" s="33"/>
      <c r="P20" s="33"/>
      <c r="Q20" s="33"/>
    </row>
    <row r="21" spans="1:17" s="34" customFormat="1" ht="48.75" customHeight="1" outlineLevel="1" x14ac:dyDescent="0.2">
      <c r="A21" s="261"/>
      <c r="B21" s="246"/>
      <c r="C21" s="60" t="s">
        <v>39</v>
      </c>
      <c r="D21" s="27" t="s">
        <v>10</v>
      </c>
      <c r="E21" s="28">
        <v>465000000</v>
      </c>
      <c r="F21" s="29">
        <v>2348250000</v>
      </c>
      <c r="G21" s="30" t="s">
        <v>11</v>
      </c>
      <c r="H21" s="31"/>
      <c r="I21" s="32"/>
      <c r="J21" s="33"/>
      <c r="K21" s="33"/>
      <c r="L21" s="33"/>
      <c r="M21" s="33"/>
      <c r="N21" s="33"/>
      <c r="O21" s="33"/>
      <c r="P21" s="33"/>
      <c r="Q21" s="33"/>
    </row>
    <row r="22" spans="1:17" customFormat="1" ht="24.75" customHeight="1" outlineLevel="1" x14ac:dyDescent="0.2">
      <c r="A22" s="63" t="s">
        <v>7</v>
      </c>
      <c r="B22" s="60" t="s">
        <v>40</v>
      </c>
      <c r="C22" s="60" t="s">
        <v>41</v>
      </c>
      <c r="D22" s="61" t="s">
        <v>26</v>
      </c>
      <c r="E22" s="62">
        <v>26000000</v>
      </c>
      <c r="F22" s="29">
        <v>195295600</v>
      </c>
      <c r="G22" s="30" t="s">
        <v>11</v>
      </c>
      <c r="H22" s="8"/>
      <c r="I22" s="9"/>
      <c r="J22" s="7"/>
      <c r="K22" s="7"/>
      <c r="L22" s="7"/>
      <c r="M22" s="7"/>
      <c r="N22" s="7"/>
      <c r="O22" s="7"/>
      <c r="P22" s="7"/>
      <c r="Q22" s="7"/>
    </row>
    <row r="23" spans="1:17" s="34" customFormat="1" ht="13.5" outlineLevel="1" thickBot="1" x14ac:dyDescent="0.25">
      <c r="A23" s="64" t="s">
        <v>34</v>
      </c>
      <c r="B23" s="58" t="s">
        <v>35</v>
      </c>
      <c r="C23" s="58" t="s">
        <v>36</v>
      </c>
      <c r="D23" s="48" t="s">
        <v>37</v>
      </c>
      <c r="E23" s="49">
        <v>1000000000</v>
      </c>
      <c r="F23" s="50">
        <v>1000000000</v>
      </c>
      <c r="G23" s="30" t="s">
        <v>11</v>
      </c>
      <c r="H23" s="31"/>
      <c r="I23" s="32"/>
      <c r="J23" s="33"/>
      <c r="K23" s="33"/>
      <c r="L23" s="33"/>
      <c r="M23" s="33"/>
      <c r="N23" s="33"/>
      <c r="O23" s="33"/>
      <c r="P23" s="33"/>
      <c r="Q23" s="33"/>
    </row>
    <row r="24" spans="1:17" customFormat="1" x14ac:dyDescent="0.2">
      <c r="A24" s="253">
        <v>2008</v>
      </c>
      <c r="B24" s="254"/>
      <c r="C24" s="254"/>
      <c r="D24" s="254"/>
      <c r="E24" s="254"/>
      <c r="F24" s="22">
        <f>F25</f>
        <v>1000000000</v>
      </c>
      <c r="G24" s="23"/>
      <c r="H24" s="8"/>
      <c r="I24" s="9"/>
      <c r="J24" s="7"/>
      <c r="K24" s="7"/>
      <c r="L24" s="7"/>
      <c r="M24" s="7"/>
      <c r="N24" s="7"/>
      <c r="O24" s="7"/>
      <c r="P24" s="7"/>
      <c r="Q24" s="7"/>
    </row>
    <row r="25" spans="1:17" customFormat="1" ht="13.5" outlineLevel="1" thickBot="1" x14ac:dyDescent="0.25">
      <c r="A25" s="64" t="s">
        <v>34</v>
      </c>
      <c r="B25" s="58" t="s">
        <v>35</v>
      </c>
      <c r="C25" s="65" t="s">
        <v>36</v>
      </c>
      <c r="D25" s="48" t="s">
        <v>37</v>
      </c>
      <c r="E25" s="49">
        <v>1000000000</v>
      </c>
      <c r="F25" s="50">
        <v>1000000000</v>
      </c>
      <c r="G25" s="30" t="s">
        <v>11</v>
      </c>
      <c r="H25" s="8"/>
      <c r="I25" s="9"/>
      <c r="J25" s="7"/>
      <c r="K25" s="7"/>
      <c r="L25" s="7"/>
      <c r="M25" s="7"/>
      <c r="N25" s="7"/>
      <c r="O25" s="7"/>
      <c r="P25" s="7"/>
      <c r="Q25" s="7"/>
    </row>
    <row r="26" spans="1:17" customFormat="1" x14ac:dyDescent="0.2">
      <c r="A26" s="253">
        <v>2009</v>
      </c>
      <c r="B26" s="254"/>
      <c r="C26" s="254"/>
      <c r="D26" s="254"/>
      <c r="E26" s="254"/>
      <c r="F26" s="22">
        <f>F27+F28+F29+F30+F31+F32+F33+F34+F35+F36+F37+F38+F39+F40</f>
        <v>32110451857.849998</v>
      </c>
      <c r="G26" s="23"/>
      <c r="H26" s="8"/>
      <c r="I26" s="9"/>
      <c r="J26" s="7"/>
      <c r="K26" s="7"/>
      <c r="L26" s="7"/>
      <c r="M26" s="7"/>
      <c r="N26" s="7"/>
      <c r="O26" s="7"/>
      <c r="P26" s="7"/>
      <c r="Q26" s="7"/>
    </row>
    <row r="27" spans="1:17" outlineLevel="1" x14ac:dyDescent="0.2">
      <c r="A27" s="35" t="s">
        <v>42</v>
      </c>
      <c r="B27" s="36" t="s">
        <v>43</v>
      </c>
      <c r="C27" s="36" t="s">
        <v>44</v>
      </c>
      <c r="D27" s="38" t="s">
        <v>10</v>
      </c>
      <c r="E27" s="39">
        <v>292433560</v>
      </c>
      <c r="F27" s="40">
        <v>2333795268.9299998</v>
      </c>
      <c r="G27" s="30" t="s">
        <v>11</v>
      </c>
    </row>
    <row r="28" spans="1:17" s="34" customFormat="1" outlineLevel="1" x14ac:dyDescent="0.2">
      <c r="A28" s="24" t="s">
        <v>45</v>
      </c>
      <c r="B28" s="25" t="s">
        <v>22</v>
      </c>
      <c r="C28" s="36" t="s">
        <v>46</v>
      </c>
      <c r="D28" s="27" t="s">
        <v>10</v>
      </c>
      <c r="E28" s="28">
        <v>465000000</v>
      </c>
      <c r="F28" s="29">
        <v>3580500000</v>
      </c>
      <c r="G28" s="30" t="s">
        <v>11</v>
      </c>
      <c r="H28" s="31"/>
      <c r="I28" s="32"/>
      <c r="J28" s="33"/>
      <c r="K28" s="33"/>
      <c r="L28" s="33"/>
      <c r="M28" s="33"/>
      <c r="N28" s="33"/>
      <c r="O28" s="33"/>
      <c r="P28" s="33"/>
      <c r="Q28" s="33"/>
    </row>
    <row r="29" spans="1:17" outlineLevel="1" x14ac:dyDescent="0.2">
      <c r="A29" s="35" t="s">
        <v>45</v>
      </c>
      <c r="B29" s="36" t="s">
        <v>47</v>
      </c>
      <c r="C29" s="36" t="s">
        <v>47</v>
      </c>
      <c r="D29" s="38" t="s">
        <v>10</v>
      </c>
      <c r="E29" s="39">
        <v>300000</v>
      </c>
      <c r="F29" s="40">
        <v>2404440</v>
      </c>
      <c r="G29" s="30" t="s">
        <v>11</v>
      </c>
    </row>
    <row r="30" spans="1:17" s="34" customFormat="1" ht="45" customHeight="1" outlineLevel="1" x14ac:dyDescent="0.2">
      <c r="A30" s="24" t="s">
        <v>48</v>
      </c>
      <c r="B30" s="25" t="s">
        <v>22</v>
      </c>
      <c r="C30" s="25" t="s">
        <v>39</v>
      </c>
      <c r="D30" s="27" t="s">
        <v>37</v>
      </c>
      <c r="E30" s="66">
        <v>2100000000</v>
      </c>
      <c r="F30" s="29">
        <v>2100000000</v>
      </c>
      <c r="G30" s="30" t="s">
        <v>11</v>
      </c>
      <c r="H30" s="31"/>
      <c r="I30" s="32"/>
      <c r="J30" s="33"/>
      <c r="K30" s="33"/>
      <c r="L30" s="33"/>
      <c r="M30" s="33"/>
      <c r="N30" s="33"/>
      <c r="O30" s="33"/>
      <c r="P30" s="33"/>
      <c r="Q30" s="33"/>
    </row>
    <row r="31" spans="1:17" s="34" customFormat="1" ht="34.5" customHeight="1" outlineLevel="1" x14ac:dyDescent="0.2">
      <c r="A31" s="24" t="s">
        <v>48</v>
      </c>
      <c r="B31" s="25" t="s">
        <v>49</v>
      </c>
      <c r="C31" s="25" t="s">
        <v>50</v>
      </c>
      <c r="D31" s="27" t="s">
        <v>26</v>
      </c>
      <c r="E31" s="66">
        <v>17000000</v>
      </c>
      <c r="F31" s="29">
        <v>200469474</v>
      </c>
      <c r="G31" s="30" t="s">
        <v>11</v>
      </c>
      <c r="H31" s="31"/>
      <c r="I31" s="32"/>
      <c r="J31" s="33"/>
      <c r="K31" s="33"/>
      <c r="L31" s="33"/>
      <c r="M31" s="33"/>
      <c r="N31" s="33"/>
      <c r="O31" s="33"/>
      <c r="P31" s="33"/>
      <c r="Q31" s="33"/>
    </row>
    <row r="32" spans="1:17" ht="55.5" customHeight="1" outlineLevel="1" x14ac:dyDescent="0.2">
      <c r="A32" s="41" t="s">
        <v>51</v>
      </c>
      <c r="B32" s="42" t="s">
        <v>52</v>
      </c>
      <c r="C32" s="37" t="s">
        <v>53</v>
      </c>
      <c r="D32" s="67" t="s">
        <v>37</v>
      </c>
      <c r="E32" s="43">
        <v>1620000000</v>
      </c>
      <c r="F32" s="40">
        <v>1620000000</v>
      </c>
      <c r="G32" s="30" t="s">
        <v>11</v>
      </c>
    </row>
    <row r="33" spans="1:17" s="34" customFormat="1" ht="46.5" customHeight="1" outlineLevel="1" x14ac:dyDescent="0.2">
      <c r="A33" s="68" t="s">
        <v>54</v>
      </c>
      <c r="B33" s="26" t="s">
        <v>22</v>
      </c>
      <c r="C33" s="26" t="s">
        <v>39</v>
      </c>
      <c r="D33" s="69" t="s">
        <v>37</v>
      </c>
      <c r="E33" s="66">
        <v>1619564450.8199999</v>
      </c>
      <c r="F33" s="29">
        <v>1619564450.8199999</v>
      </c>
      <c r="G33" s="30" t="s">
        <v>11</v>
      </c>
      <c r="H33" s="31"/>
      <c r="I33" s="32"/>
      <c r="J33" s="33"/>
      <c r="K33" s="33"/>
      <c r="L33" s="33"/>
      <c r="M33" s="33"/>
      <c r="N33" s="33"/>
      <c r="O33" s="33"/>
      <c r="P33" s="33"/>
      <c r="Q33" s="33"/>
    </row>
    <row r="34" spans="1:17" ht="57.75" customHeight="1" outlineLevel="1" x14ac:dyDescent="0.2">
      <c r="A34" s="35" t="s">
        <v>55</v>
      </c>
      <c r="B34" s="36" t="s">
        <v>56</v>
      </c>
      <c r="C34" s="36" t="s">
        <v>53</v>
      </c>
      <c r="D34" s="38" t="s">
        <v>37</v>
      </c>
      <c r="E34" s="45">
        <v>858000000</v>
      </c>
      <c r="F34" s="40">
        <v>858000000</v>
      </c>
      <c r="G34" s="30" t="s">
        <v>11</v>
      </c>
    </row>
    <row r="35" spans="1:17" ht="27.75" customHeight="1" outlineLevel="1" x14ac:dyDescent="0.2">
      <c r="A35" s="35" t="s">
        <v>57</v>
      </c>
      <c r="B35" s="36" t="s">
        <v>58</v>
      </c>
      <c r="C35" s="36" t="s">
        <v>59</v>
      </c>
      <c r="D35" s="38" t="s">
        <v>10</v>
      </c>
      <c r="E35" s="45">
        <v>1595017000</v>
      </c>
      <c r="F35" s="40">
        <v>12783742251.6</v>
      </c>
      <c r="G35" s="30" t="s">
        <v>11</v>
      </c>
    </row>
    <row r="36" spans="1:17" s="34" customFormat="1" ht="52.5" outlineLevel="1" x14ac:dyDescent="0.2">
      <c r="A36" s="24" t="s">
        <v>60</v>
      </c>
      <c r="B36" s="25" t="s">
        <v>22</v>
      </c>
      <c r="C36" s="25" t="s">
        <v>61</v>
      </c>
      <c r="D36" s="27" t="s">
        <v>37</v>
      </c>
      <c r="E36" s="70">
        <v>737202172.5</v>
      </c>
      <c r="F36" s="29">
        <v>737202172.5</v>
      </c>
      <c r="G36" s="30" t="s">
        <v>11</v>
      </c>
      <c r="H36" s="31"/>
      <c r="I36" s="32"/>
      <c r="J36" s="33"/>
      <c r="K36" s="33"/>
      <c r="L36" s="33"/>
      <c r="M36" s="33"/>
      <c r="N36" s="33"/>
      <c r="O36" s="33"/>
      <c r="P36" s="33"/>
      <c r="Q36" s="33"/>
    </row>
    <row r="37" spans="1:17" s="34" customFormat="1" ht="52.5" outlineLevel="1" x14ac:dyDescent="0.2">
      <c r="A37" s="24" t="s">
        <v>60</v>
      </c>
      <c r="B37" s="25" t="s">
        <v>22</v>
      </c>
      <c r="C37" s="25" t="s">
        <v>61</v>
      </c>
      <c r="D37" s="27" t="s">
        <v>37</v>
      </c>
      <c r="E37" s="66">
        <v>980000000</v>
      </c>
      <c r="F37" s="29">
        <v>980000000</v>
      </c>
      <c r="G37" s="30" t="s">
        <v>11</v>
      </c>
      <c r="H37" s="31"/>
      <c r="I37" s="32"/>
      <c r="J37" s="33"/>
      <c r="K37" s="33"/>
      <c r="L37" s="33"/>
      <c r="M37" s="33"/>
      <c r="N37" s="33"/>
      <c r="O37" s="33"/>
      <c r="P37" s="33"/>
      <c r="Q37" s="33"/>
    </row>
    <row r="38" spans="1:17" ht="21" outlineLevel="1" x14ac:dyDescent="0.2">
      <c r="A38" s="35" t="s">
        <v>60</v>
      </c>
      <c r="B38" s="36" t="s">
        <v>58</v>
      </c>
      <c r="C38" s="36" t="s">
        <v>47</v>
      </c>
      <c r="D38" s="38" t="s">
        <v>37</v>
      </c>
      <c r="E38" s="71">
        <v>3691756530</v>
      </c>
      <c r="F38" s="40">
        <v>3691756530</v>
      </c>
      <c r="G38" s="57" t="s">
        <v>31</v>
      </c>
    </row>
    <row r="39" spans="1:17" s="34" customFormat="1" ht="25.5" customHeight="1" outlineLevel="1" x14ac:dyDescent="0.2">
      <c r="A39" s="24" t="s">
        <v>62</v>
      </c>
      <c r="B39" s="25" t="s">
        <v>63</v>
      </c>
      <c r="C39" s="25" t="s">
        <v>64</v>
      </c>
      <c r="D39" s="27" t="s">
        <v>26</v>
      </c>
      <c r="E39" s="66">
        <v>50000000</v>
      </c>
      <c r="F39" s="29">
        <v>600669900</v>
      </c>
      <c r="G39" s="30" t="s">
        <v>11</v>
      </c>
      <c r="H39" s="31"/>
      <c r="I39" s="32"/>
      <c r="J39" s="33"/>
      <c r="K39" s="33"/>
      <c r="L39" s="33"/>
      <c r="M39" s="33"/>
      <c r="N39" s="33"/>
      <c r="O39" s="33"/>
      <c r="P39" s="33"/>
      <c r="Q39" s="33"/>
    </row>
    <row r="40" spans="1:17" s="34" customFormat="1" ht="37.5" customHeight="1" outlineLevel="1" thickBot="1" x14ac:dyDescent="0.25">
      <c r="A40" s="46" t="s">
        <v>65</v>
      </c>
      <c r="B40" s="47" t="s">
        <v>49</v>
      </c>
      <c r="C40" s="72" t="s">
        <v>66</v>
      </c>
      <c r="D40" s="48" t="s">
        <v>26</v>
      </c>
      <c r="E40" s="73">
        <v>85000000</v>
      </c>
      <c r="F40" s="50">
        <v>1002347370</v>
      </c>
      <c r="G40" s="30" t="s">
        <v>11</v>
      </c>
      <c r="H40" s="31"/>
      <c r="I40" s="32"/>
      <c r="J40" s="33"/>
      <c r="K40" s="33"/>
      <c r="L40" s="33"/>
      <c r="M40" s="33"/>
      <c r="N40" s="33"/>
      <c r="O40" s="33"/>
      <c r="P40" s="33"/>
      <c r="Q40" s="33"/>
    </row>
    <row r="41" spans="1:17" customFormat="1" x14ac:dyDescent="0.2">
      <c r="A41" s="253">
        <v>2010</v>
      </c>
      <c r="B41" s="254"/>
      <c r="C41" s="254"/>
      <c r="D41" s="254"/>
      <c r="E41" s="254"/>
      <c r="F41" s="74">
        <f>SUM(F42:F44)</f>
        <v>10074258180</v>
      </c>
      <c r="G41" s="75"/>
      <c r="H41" s="8"/>
      <c r="I41" s="9"/>
      <c r="J41" s="7"/>
      <c r="K41" s="7"/>
      <c r="L41" s="7"/>
      <c r="M41" s="7"/>
      <c r="N41" s="7"/>
      <c r="O41" s="7"/>
      <c r="P41" s="7"/>
      <c r="Q41" s="7"/>
    </row>
    <row r="42" spans="1:17" customFormat="1" ht="52.5" outlineLevel="1" x14ac:dyDescent="0.2">
      <c r="A42" s="76" t="s">
        <v>67</v>
      </c>
      <c r="B42" s="77" t="s">
        <v>68</v>
      </c>
      <c r="C42" s="60" t="s">
        <v>69</v>
      </c>
      <c r="D42" s="61" t="s">
        <v>10</v>
      </c>
      <c r="E42" s="62">
        <v>568000000</v>
      </c>
      <c r="F42" s="78">
        <v>4497821600</v>
      </c>
      <c r="G42" s="30" t="s">
        <v>11</v>
      </c>
      <c r="H42" s="8"/>
      <c r="I42" s="9"/>
      <c r="J42" s="7"/>
      <c r="K42" s="7"/>
      <c r="L42" s="7"/>
      <c r="M42" s="7"/>
      <c r="N42" s="7"/>
      <c r="O42" s="7"/>
      <c r="P42" s="7"/>
      <c r="Q42" s="7"/>
    </row>
    <row r="43" spans="1:17" customFormat="1" ht="52.5" outlineLevel="1" x14ac:dyDescent="0.2">
      <c r="A43" s="79" t="s">
        <v>70</v>
      </c>
      <c r="B43" s="80" t="s">
        <v>22</v>
      </c>
      <c r="C43" s="25" t="s">
        <v>71</v>
      </c>
      <c r="D43" s="27" t="s">
        <v>10</v>
      </c>
      <c r="E43" s="28">
        <v>440800000</v>
      </c>
      <c r="F43" s="29">
        <v>3499378960</v>
      </c>
      <c r="G43" s="30" t="s">
        <v>11</v>
      </c>
      <c r="H43" s="8"/>
      <c r="I43" s="9"/>
      <c r="J43" s="7"/>
      <c r="K43" s="7"/>
      <c r="L43" s="7"/>
      <c r="M43" s="7"/>
      <c r="N43" s="7"/>
      <c r="O43" s="7"/>
      <c r="P43" s="7"/>
      <c r="Q43" s="7"/>
    </row>
    <row r="44" spans="1:17" s="84" customFormat="1" ht="36.75" customHeight="1" outlineLevel="1" thickBot="1" x14ac:dyDescent="0.25">
      <c r="A44" s="46" t="s">
        <v>72</v>
      </c>
      <c r="B44" s="81" t="s">
        <v>73</v>
      </c>
      <c r="C44" s="47" t="s">
        <v>74</v>
      </c>
      <c r="D44" s="48" t="s">
        <v>10</v>
      </c>
      <c r="E44" s="49">
        <v>260950000</v>
      </c>
      <c r="F44" s="50">
        <v>2077057620</v>
      </c>
      <c r="G44" s="30" t="s">
        <v>11</v>
      </c>
      <c r="H44" s="8"/>
      <c r="I44" s="82"/>
      <c r="J44" s="83"/>
      <c r="K44" s="83"/>
      <c r="L44" s="83"/>
      <c r="M44" s="83"/>
      <c r="N44" s="83"/>
      <c r="O44" s="83"/>
      <c r="P44" s="83"/>
      <c r="Q44" s="83"/>
    </row>
    <row r="45" spans="1:17" customFormat="1" x14ac:dyDescent="0.2">
      <c r="A45" s="253">
        <v>2011</v>
      </c>
      <c r="B45" s="254"/>
      <c r="C45" s="254"/>
      <c r="D45" s="254"/>
      <c r="E45" s="254"/>
      <c r="F45" s="74">
        <f>F46+F47+F48+F49+F50</f>
        <v>12842172100</v>
      </c>
      <c r="G45" s="75"/>
      <c r="H45" s="8"/>
      <c r="I45" s="9"/>
      <c r="J45" s="7"/>
      <c r="K45" s="7"/>
      <c r="L45" s="7"/>
      <c r="M45" s="7"/>
      <c r="N45" s="7"/>
      <c r="O45" s="7"/>
      <c r="P45" s="7"/>
      <c r="Q45" s="7"/>
    </row>
    <row r="46" spans="1:17" s="84" customFormat="1" ht="57" customHeight="1" outlineLevel="1" x14ac:dyDescent="0.2">
      <c r="A46" s="85" t="s">
        <v>67</v>
      </c>
      <c r="B46" s="86" t="s">
        <v>75</v>
      </c>
      <c r="C46" s="87" t="s">
        <v>76</v>
      </c>
      <c r="D46" s="88" t="s">
        <v>10</v>
      </c>
      <c r="E46" s="89">
        <v>690000000</v>
      </c>
      <c r="F46" s="29">
        <v>5496126000</v>
      </c>
      <c r="G46" s="30" t="s">
        <v>11</v>
      </c>
      <c r="H46" s="8" t="s">
        <v>77</v>
      </c>
      <c r="I46" s="82"/>
      <c r="J46" s="83"/>
      <c r="K46" s="83"/>
      <c r="L46" s="83"/>
      <c r="M46" s="83"/>
      <c r="N46" s="83"/>
      <c r="O46" s="83"/>
      <c r="P46" s="83"/>
      <c r="Q46" s="83"/>
    </row>
    <row r="47" spans="1:17" customFormat="1" ht="34.5" customHeight="1" outlineLevel="1" x14ac:dyDescent="0.2">
      <c r="A47" s="24" t="s">
        <v>78</v>
      </c>
      <c r="B47" s="25" t="s">
        <v>22</v>
      </c>
      <c r="C47" s="25" t="s">
        <v>79</v>
      </c>
      <c r="D47" s="27" t="s">
        <v>10</v>
      </c>
      <c r="E47" s="90">
        <v>376000000</v>
      </c>
      <c r="F47" s="29">
        <v>2997133600</v>
      </c>
      <c r="G47" s="30" t="s">
        <v>11</v>
      </c>
      <c r="H47" s="8"/>
      <c r="I47" s="9"/>
      <c r="J47" s="7"/>
      <c r="K47" s="7"/>
      <c r="L47" s="7"/>
      <c r="M47" s="7"/>
      <c r="N47" s="7"/>
      <c r="O47" s="7"/>
      <c r="P47" s="7"/>
      <c r="Q47" s="7"/>
    </row>
    <row r="48" spans="1:17" ht="36.75" customHeight="1" outlineLevel="1" x14ac:dyDescent="0.2">
      <c r="A48" s="35" t="s">
        <v>78</v>
      </c>
      <c r="B48" s="37" t="s">
        <v>80</v>
      </c>
      <c r="C48" s="37" t="s">
        <v>81</v>
      </c>
      <c r="D48" s="38" t="s">
        <v>10</v>
      </c>
      <c r="E48" s="91">
        <v>260000000</v>
      </c>
      <c r="F48" s="40">
        <v>2073682000</v>
      </c>
      <c r="G48" s="30" t="s">
        <v>11</v>
      </c>
    </row>
    <row r="49" spans="1:17" customFormat="1" outlineLevel="1" x14ac:dyDescent="0.2">
      <c r="A49" s="92" t="s">
        <v>28</v>
      </c>
      <c r="B49" s="93" t="s">
        <v>29</v>
      </c>
      <c r="C49" s="93" t="s">
        <v>82</v>
      </c>
      <c r="D49" s="94" t="s">
        <v>10</v>
      </c>
      <c r="E49" s="95">
        <v>200000000</v>
      </c>
      <c r="F49" s="29">
        <v>1596140000</v>
      </c>
      <c r="G49" s="57" t="s">
        <v>31</v>
      </c>
      <c r="H49" s="8"/>
      <c r="I49" s="9"/>
      <c r="J49" s="7"/>
      <c r="K49" s="7"/>
      <c r="L49" s="7"/>
      <c r="M49" s="7"/>
      <c r="N49" s="7"/>
      <c r="O49" s="7"/>
      <c r="P49" s="7"/>
      <c r="Q49" s="7"/>
    </row>
    <row r="50" spans="1:17" customFormat="1" ht="26.25" customHeight="1" outlineLevel="1" thickBot="1" x14ac:dyDescent="0.25">
      <c r="A50" s="46" t="s">
        <v>83</v>
      </c>
      <c r="B50" s="58" t="s">
        <v>84</v>
      </c>
      <c r="C50" s="58" t="s">
        <v>85</v>
      </c>
      <c r="D50" s="48" t="s">
        <v>10</v>
      </c>
      <c r="E50" s="96">
        <v>85000000</v>
      </c>
      <c r="F50" s="50">
        <v>679090500</v>
      </c>
      <c r="G50" s="30" t="s">
        <v>11</v>
      </c>
      <c r="H50" s="8"/>
      <c r="I50" s="9"/>
      <c r="J50" s="7"/>
      <c r="K50" s="7"/>
      <c r="L50" s="7"/>
      <c r="M50" s="7"/>
      <c r="N50" s="7"/>
      <c r="O50" s="7"/>
      <c r="P50" s="7"/>
      <c r="Q50" s="7"/>
    </row>
    <row r="51" spans="1:17" customFormat="1" x14ac:dyDescent="0.2">
      <c r="A51" s="250">
        <v>2012</v>
      </c>
      <c r="B51" s="251"/>
      <c r="C51" s="251"/>
      <c r="D51" s="251"/>
      <c r="E51" s="251"/>
      <c r="F51" s="22">
        <f>F52+F53+F54+F55+F56+F57+F58+F59</f>
        <v>75349704678.505859</v>
      </c>
      <c r="G51" s="23"/>
      <c r="H51" s="8"/>
      <c r="I51" s="9"/>
      <c r="J51" s="7"/>
      <c r="K51" s="7"/>
      <c r="L51" s="7"/>
      <c r="M51" s="7"/>
      <c r="N51" s="7"/>
      <c r="O51" s="7"/>
      <c r="P51" s="7"/>
      <c r="Q51" s="7"/>
    </row>
    <row r="52" spans="1:17" customFormat="1" ht="21" outlineLevel="1" x14ac:dyDescent="0.2">
      <c r="A52" s="24" t="s">
        <v>28</v>
      </c>
      <c r="B52" s="26" t="s">
        <v>29</v>
      </c>
      <c r="C52" s="26" t="s">
        <v>86</v>
      </c>
      <c r="D52" s="94" t="s">
        <v>10</v>
      </c>
      <c r="E52" s="95">
        <v>150000000</v>
      </c>
      <c r="F52" s="29">
        <v>1198455000</v>
      </c>
      <c r="G52" s="57" t="s">
        <v>31</v>
      </c>
      <c r="H52" s="8"/>
      <c r="I52" s="9"/>
      <c r="J52" s="7"/>
      <c r="K52" s="7"/>
      <c r="L52" s="7"/>
      <c r="M52" s="7"/>
      <c r="N52" s="7"/>
      <c r="O52" s="7"/>
      <c r="P52" s="7"/>
      <c r="Q52" s="7"/>
    </row>
    <row r="53" spans="1:17" s="59" customFormat="1" outlineLevel="1" x14ac:dyDescent="0.2">
      <c r="A53" s="24" t="s">
        <v>34</v>
      </c>
      <c r="B53" s="25" t="s">
        <v>35</v>
      </c>
      <c r="C53" s="25" t="s">
        <v>36</v>
      </c>
      <c r="D53" s="27" t="s">
        <v>37</v>
      </c>
      <c r="E53" s="28">
        <v>2000000000</v>
      </c>
      <c r="F53" s="29">
        <v>2000000000</v>
      </c>
      <c r="G53" s="30" t="s">
        <v>11</v>
      </c>
      <c r="H53" s="97">
        <v>41240</v>
      </c>
      <c r="I53" s="32"/>
      <c r="J53" s="33"/>
      <c r="K53" s="33"/>
      <c r="L53" s="33"/>
      <c r="M53" s="33"/>
      <c r="N53" s="33"/>
      <c r="O53" s="33"/>
      <c r="P53" s="33"/>
      <c r="Q53" s="33"/>
    </row>
    <row r="54" spans="1:17" customFormat="1" ht="57.75" customHeight="1" outlineLevel="1" x14ac:dyDescent="0.2">
      <c r="A54" s="76" t="s">
        <v>67</v>
      </c>
      <c r="B54" s="77" t="s">
        <v>68</v>
      </c>
      <c r="C54" s="98" t="s">
        <v>69</v>
      </c>
      <c r="D54" s="61" t="s">
        <v>10</v>
      </c>
      <c r="E54" s="62">
        <v>550000000</v>
      </c>
      <c r="F54" s="29">
        <v>4396150000</v>
      </c>
      <c r="G54" s="30" t="s">
        <v>11</v>
      </c>
      <c r="H54" s="8"/>
      <c r="I54" s="9"/>
      <c r="J54" s="7"/>
      <c r="K54" s="7"/>
      <c r="L54" s="7"/>
      <c r="M54" s="7"/>
      <c r="N54" s="7"/>
      <c r="O54" s="7"/>
      <c r="P54" s="7"/>
      <c r="Q54" s="7"/>
    </row>
    <row r="55" spans="1:17" ht="17.25" customHeight="1" outlineLevel="1" x14ac:dyDescent="0.2">
      <c r="A55" s="35" t="s">
        <v>87</v>
      </c>
      <c r="B55" s="36" t="s">
        <v>47</v>
      </c>
      <c r="C55" s="36" t="s">
        <v>88</v>
      </c>
      <c r="D55" s="38" t="s">
        <v>10</v>
      </c>
      <c r="E55" s="39">
        <v>3656000000</v>
      </c>
      <c r="F55" s="40">
        <v>29222408000</v>
      </c>
      <c r="G55" s="30" t="s">
        <v>11</v>
      </c>
    </row>
    <row r="56" spans="1:17" ht="54.75" customHeight="1" outlineLevel="1" x14ac:dyDescent="0.2">
      <c r="A56" s="99" t="s">
        <v>89</v>
      </c>
      <c r="B56" s="100" t="s">
        <v>90</v>
      </c>
      <c r="C56" s="98" t="s">
        <v>91</v>
      </c>
      <c r="D56" s="38" t="s">
        <v>10</v>
      </c>
      <c r="E56" s="101">
        <v>1500000000</v>
      </c>
      <c r="F56" s="40">
        <v>11989500000</v>
      </c>
      <c r="G56" s="57" t="s">
        <v>31</v>
      </c>
    </row>
    <row r="57" spans="1:17" ht="57" customHeight="1" outlineLevel="1" x14ac:dyDescent="0.2">
      <c r="A57" s="99" t="s">
        <v>89</v>
      </c>
      <c r="B57" s="100" t="s">
        <v>92</v>
      </c>
      <c r="C57" s="98" t="s">
        <v>93</v>
      </c>
      <c r="D57" s="38" t="s">
        <v>10</v>
      </c>
      <c r="E57" s="101">
        <v>1500000000</v>
      </c>
      <c r="F57" s="40">
        <v>11989500000</v>
      </c>
      <c r="G57" s="57" t="s">
        <v>31</v>
      </c>
    </row>
    <row r="58" spans="1:17" customFormat="1" ht="25.5" customHeight="1" outlineLevel="1" x14ac:dyDescent="0.2">
      <c r="A58" s="76" t="s">
        <v>94</v>
      </c>
      <c r="B58" s="77" t="s">
        <v>95</v>
      </c>
      <c r="C58" s="60" t="s">
        <v>96</v>
      </c>
      <c r="D58" s="27" t="s">
        <v>26</v>
      </c>
      <c r="E58" s="62">
        <v>53574689</v>
      </c>
      <c r="F58" s="29">
        <v>553691678.50586104</v>
      </c>
      <c r="G58" s="30" t="s">
        <v>11</v>
      </c>
      <c r="H58" s="8">
        <v>715923340</v>
      </c>
      <c r="I58" s="9"/>
      <c r="J58" s="7"/>
      <c r="K58" s="7"/>
      <c r="L58" s="7"/>
      <c r="M58" s="7"/>
      <c r="N58" s="7"/>
      <c r="O58" s="7"/>
      <c r="P58" s="7"/>
      <c r="Q58" s="7"/>
    </row>
    <row r="59" spans="1:17" customFormat="1" ht="74.25" outlineLevel="1" thickBot="1" x14ac:dyDescent="0.25">
      <c r="A59" s="102" t="s">
        <v>97</v>
      </c>
      <c r="B59" s="103" t="s">
        <v>22</v>
      </c>
      <c r="C59" s="47" t="s">
        <v>98</v>
      </c>
      <c r="D59" s="48" t="s">
        <v>37</v>
      </c>
      <c r="E59" s="104">
        <v>14000000000</v>
      </c>
      <c r="F59" s="105">
        <v>14000000000</v>
      </c>
      <c r="G59" s="30" t="s">
        <v>11</v>
      </c>
      <c r="H59" s="106">
        <v>41268</v>
      </c>
      <c r="I59" s="9"/>
      <c r="J59" s="7"/>
      <c r="K59" s="7"/>
      <c r="L59" s="7"/>
      <c r="M59" s="7"/>
      <c r="N59" s="7"/>
      <c r="O59" s="7"/>
      <c r="P59" s="7"/>
      <c r="Q59" s="7"/>
    </row>
    <row r="60" spans="1:17" customFormat="1" x14ac:dyDescent="0.2">
      <c r="A60" s="253">
        <v>2013</v>
      </c>
      <c r="B60" s="254"/>
      <c r="C60" s="254"/>
      <c r="D60" s="254"/>
      <c r="E60" s="254"/>
      <c r="F60" s="74">
        <f>SUM(F61:F70)</f>
        <v>21897517549</v>
      </c>
      <c r="G60" s="75"/>
      <c r="H60" s="8"/>
      <c r="I60" s="9"/>
      <c r="J60" s="7"/>
      <c r="K60" s="7"/>
      <c r="L60" s="7"/>
      <c r="M60" s="7"/>
      <c r="N60" s="7"/>
      <c r="O60" s="7"/>
      <c r="P60" s="7"/>
      <c r="Q60" s="7"/>
    </row>
    <row r="61" spans="1:17" customFormat="1" ht="78" customHeight="1" outlineLevel="1" x14ac:dyDescent="0.2">
      <c r="A61" s="24" t="s">
        <v>97</v>
      </c>
      <c r="B61" s="25" t="s">
        <v>22</v>
      </c>
      <c r="C61" s="25" t="s">
        <v>99</v>
      </c>
      <c r="D61" s="27" t="s">
        <v>37</v>
      </c>
      <c r="E61" s="107">
        <v>5000000000</v>
      </c>
      <c r="F61" s="108">
        <v>5000000000</v>
      </c>
      <c r="G61" s="30" t="s">
        <v>11</v>
      </c>
      <c r="H61" s="106">
        <v>41506</v>
      </c>
      <c r="I61" s="9"/>
      <c r="J61" s="7"/>
      <c r="K61" s="7"/>
      <c r="L61" s="7"/>
      <c r="M61" s="7"/>
      <c r="N61" s="7"/>
      <c r="O61" s="7"/>
      <c r="P61" s="7"/>
      <c r="Q61" s="7"/>
    </row>
    <row r="62" spans="1:17" customFormat="1" ht="36" customHeight="1" outlineLevel="1" x14ac:dyDescent="0.2">
      <c r="A62" s="24" t="s">
        <v>60</v>
      </c>
      <c r="B62" s="25" t="s">
        <v>100</v>
      </c>
      <c r="C62" s="25" t="s">
        <v>101</v>
      </c>
      <c r="D62" s="27" t="s">
        <v>37</v>
      </c>
      <c r="E62" s="107">
        <v>1500000000</v>
      </c>
      <c r="F62" s="108">
        <v>1500000000</v>
      </c>
      <c r="G62" s="30" t="s">
        <v>11</v>
      </c>
      <c r="H62" s="106">
        <v>41563</v>
      </c>
      <c r="I62" s="9"/>
      <c r="J62" s="7"/>
      <c r="K62" s="7"/>
      <c r="L62" s="7"/>
      <c r="M62" s="7"/>
      <c r="N62" s="7"/>
      <c r="O62" s="7"/>
      <c r="P62" s="7"/>
      <c r="Q62" s="7"/>
    </row>
    <row r="63" spans="1:17" s="7" customFormat="1" ht="37.5" customHeight="1" outlineLevel="1" x14ac:dyDescent="0.2">
      <c r="A63" s="24" t="s">
        <v>102</v>
      </c>
      <c r="B63" s="25" t="s">
        <v>103</v>
      </c>
      <c r="C63" s="25" t="s">
        <v>104</v>
      </c>
      <c r="D63" s="27" t="s">
        <v>37</v>
      </c>
      <c r="E63" s="107">
        <v>113500000</v>
      </c>
      <c r="F63" s="108">
        <v>113500000</v>
      </c>
      <c r="G63" s="30" t="s">
        <v>11</v>
      </c>
      <c r="H63" s="106">
        <v>41610</v>
      </c>
      <c r="I63" s="9"/>
    </row>
    <row r="64" spans="1:17" s="7" customFormat="1" ht="15" customHeight="1" outlineLevel="1" x14ac:dyDescent="0.2">
      <c r="A64" s="24" t="s">
        <v>34</v>
      </c>
      <c r="B64" s="25" t="s">
        <v>35</v>
      </c>
      <c r="C64" s="25" t="s">
        <v>36</v>
      </c>
      <c r="D64" s="27" t="s">
        <v>37</v>
      </c>
      <c r="E64" s="107">
        <v>5000000000</v>
      </c>
      <c r="F64" s="108">
        <v>5000000000</v>
      </c>
      <c r="G64" s="30" t="s">
        <v>105</v>
      </c>
      <c r="H64" s="106">
        <v>41635</v>
      </c>
      <c r="I64" s="9"/>
    </row>
    <row r="65" spans="1:17" s="3" customFormat="1" ht="15" customHeight="1" outlineLevel="1" x14ac:dyDescent="0.2">
      <c r="A65" s="35" t="s">
        <v>106</v>
      </c>
      <c r="B65" s="36" t="s">
        <v>107</v>
      </c>
      <c r="C65" s="36" t="s">
        <v>106</v>
      </c>
      <c r="D65" s="38" t="s">
        <v>37</v>
      </c>
      <c r="E65" s="109">
        <v>4800000000</v>
      </c>
      <c r="F65" s="110">
        <v>4800000000</v>
      </c>
      <c r="G65" s="111"/>
      <c r="H65" s="112">
        <v>41632</v>
      </c>
      <c r="I65" s="2"/>
    </row>
    <row r="66" spans="1:17" s="7" customFormat="1" ht="46.5" customHeight="1" outlineLevel="1" x14ac:dyDescent="0.2">
      <c r="A66" s="24" t="s">
        <v>108</v>
      </c>
      <c r="B66" s="25" t="s">
        <v>109</v>
      </c>
      <c r="C66" s="25" t="s">
        <v>110</v>
      </c>
      <c r="D66" s="27" t="s">
        <v>37</v>
      </c>
      <c r="E66" s="107">
        <v>644274031</v>
      </c>
      <c r="F66" s="108">
        <v>644274031</v>
      </c>
      <c r="G66" s="57" t="s">
        <v>111</v>
      </c>
      <c r="H66" s="106">
        <v>41638</v>
      </c>
      <c r="I66" s="9"/>
    </row>
    <row r="67" spans="1:17" s="7" customFormat="1" ht="38.25" customHeight="1" outlineLevel="1" x14ac:dyDescent="0.2">
      <c r="A67" s="24" t="s">
        <v>102</v>
      </c>
      <c r="B67" s="25" t="s">
        <v>112</v>
      </c>
      <c r="C67" s="25" t="s">
        <v>113</v>
      </c>
      <c r="D67" s="27" t="s">
        <v>37</v>
      </c>
      <c r="E67" s="107">
        <v>198843518</v>
      </c>
      <c r="F67" s="108">
        <v>198843518</v>
      </c>
      <c r="G67" s="30" t="s">
        <v>11</v>
      </c>
      <c r="H67" s="106">
        <v>41632</v>
      </c>
      <c r="I67" s="9"/>
    </row>
    <row r="68" spans="1:17" s="7" customFormat="1" ht="36" customHeight="1" outlineLevel="1" x14ac:dyDescent="0.2">
      <c r="A68" s="24" t="s">
        <v>102</v>
      </c>
      <c r="B68" s="25" t="s">
        <v>114</v>
      </c>
      <c r="C68" s="25" t="s">
        <v>115</v>
      </c>
      <c r="D68" s="27" t="s">
        <v>37</v>
      </c>
      <c r="E68" s="107">
        <v>36400000</v>
      </c>
      <c r="F68" s="108">
        <v>36400000</v>
      </c>
      <c r="G68" s="30" t="s">
        <v>11</v>
      </c>
      <c r="H68" s="106">
        <v>41638</v>
      </c>
      <c r="I68" s="9"/>
    </row>
    <row r="69" spans="1:17" s="7" customFormat="1" ht="34.5" customHeight="1" outlineLevel="1" x14ac:dyDescent="0.2">
      <c r="A69" s="24" t="s">
        <v>102</v>
      </c>
      <c r="B69" s="25" t="s">
        <v>116</v>
      </c>
      <c r="C69" s="25" t="s">
        <v>117</v>
      </c>
      <c r="D69" s="27" t="s">
        <v>37</v>
      </c>
      <c r="E69" s="107">
        <v>608000000</v>
      </c>
      <c r="F69" s="108">
        <v>608000000</v>
      </c>
      <c r="G69" s="57" t="s">
        <v>111</v>
      </c>
      <c r="H69" s="106">
        <v>41638</v>
      </c>
      <c r="I69" s="9"/>
    </row>
    <row r="70" spans="1:17" s="3" customFormat="1" ht="15.75" customHeight="1" outlineLevel="1" thickBot="1" x14ac:dyDescent="0.25">
      <c r="A70" s="113" t="s">
        <v>118</v>
      </c>
      <c r="B70" s="72" t="s">
        <v>107</v>
      </c>
      <c r="C70" s="72" t="s">
        <v>119</v>
      </c>
      <c r="D70" s="114" t="s">
        <v>10</v>
      </c>
      <c r="E70" s="115">
        <v>500000000</v>
      </c>
      <c r="F70" s="116">
        <v>3996500000</v>
      </c>
      <c r="G70" s="30" t="s">
        <v>11</v>
      </c>
      <c r="H70" s="1"/>
      <c r="I70" s="2"/>
    </row>
    <row r="71" spans="1:17" customFormat="1" x14ac:dyDescent="0.2">
      <c r="A71" s="253">
        <v>2014</v>
      </c>
      <c r="B71" s="254"/>
      <c r="C71" s="254"/>
      <c r="D71" s="254"/>
      <c r="E71" s="254"/>
      <c r="F71" s="117">
        <f>F72+F73+F74+F75</f>
        <v>17378721382.651516</v>
      </c>
      <c r="G71" s="118"/>
      <c r="H71" s="8"/>
      <c r="I71" s="9"/>
      <c r="J71" s="7"/>
      <c r="K71" s="7"/>
      <c r="L71" s="7"/>
      <c r="M71" s="7"/>
      <c r="N71" s="7"/>
      <c r="O71" s="7"/>
      <c r="P71" s="7"/>
      <c r="Q71" s="7"/>
    </row>
    <row r="72" spans="1:17" s="7" customFormat="1" ht="25.5" customHeight="1" outlineLevel="1" x14ac:dyDescent="0.2">
      <c r="A72" s="24" t="s">
        <v>120</v>
      </c>
      <c r="B72" s="25" t="s">
        <v>121</v>
      </c>
      <c r="C72" s="25" t="s">
        <v>122</v>
      </c>
      <c r="D72" s="27" t="s">
        <v>26</v>
      </c>
      <c r="E72" s="107">
        <v>55000000</v>
      </c>
      <c r="F72" s="119">
        <v>898982700</v>
      </c>
      <c r="G72" s="57" t="s">
        <v>31</v>
      </c>
      <c r="H72" s="106">
        <v>41917</v>
      </c>
      <c r="I72" s="9"/>
    </row>
    <row r="73" spans="1:17" s="7" customFormat="1" ht="38.25" customHeight="1" outlineLevel="1" x14ac:dyDescent="0.2">
      <c r="A73" s="24" t="s">
        <v>123</v>
      </c>
      <c r="B73" s="25" t="s">
        <v>124</v>
      </c>
      <c r="C73" s="25" t="s">
        <v>125</v>
      </c>
      <c r="D73" s="27" t="s">
        <v>10</v>
      </c>
      <c r="E73" s="107">
        <v>372313538</v>
      </c>
      <c r="F73" s="119">
        <v>5867803582.651516</v>
      </c>
      <c r="G73" s="30" t="s">
        <v>11</v>
      </c>
      <c r="H73" s="8"/>
      <c r="I73" s="9"/>
    </row>
    <row r="74" spans="1:17" s="3" customFormat="1" ht="21" outlineLevel="1" x14ac:dyDescent="0.2">
      <c r="A74" s="35" t="s">
        <v>126</v>
      </c>
      <c r="B74" s="256" t="s">
        <v>127</v>
      </c>
      <c r="C74" s="256" t="s">
        <v>128</v>
      </c>
      <c r="D74" s="38" t="s">
        <v>26</v>
      </c>
      <c r="E74" s="109">
        <v>300000000</v>
      </c>
      <c r="F74" s="120">
        <v>5811801300</v>
      </c>
      <c r="G74" s="257" t="s">
        <v>31</v>
      </c>
      <c r="H74" s="112">
        <v>41992</v>
      </c>
      <c r="I74" s="2"/>
    </row>
    <row r="75" spans="1:17" s="7" customFormat="1" ht="21.75" outlineLevel="1" thickBot="1" x14ac:dyDescent="0.25">
      <c r="A75" s="46" t="s">
        <v>129</v>
      </c>
      <c r="B75" s="255"/>
      <c r="C75" s="255"/>
      <c r="D75" s="48" t="s">
        <v>26</v>
      </c>
      <c r="E75" s="121">
        <v>300000000</v>
      </c>
      <c r="F75" s="122">
        <v>4800133800</v>
      </c>
      <c r="G75" s="258"/>
      <c r="H75" s="106">
        <v>41774</v>
      </c>
      <c r="I75" s="9"/>
    </row>
    <row r="76" spans="1:17" customFormat="1" x14ac:dyDescent="0.2">
      <c r="A76" s="253">
        <v>2015</v>
      </c>
      <c r="B76" s="254"/>
      <c r="C76" s="254"/>
      <c r="D76" s="254"/>
      <c r="E76" s="254"/>
      <c r="F76" s="117">
        <f>F77+F78+F79+F80</f>
        <v>12757756695.055071</v>
      </c>
      <c r="G76" s="118"/>
      <c r="H76" s="8"/>
      <c r="I76" s="9"/>
      <c r="J76" s="7"/>
      <c r="K76" s="7"/>
      <c r="L76" s="7"/>
      <c r="M76" s="7"/>
      <c r="N76" s="7"/>
      <c r="O76" s="7"/>
      <c r="P76" s="7"/>
      <c r="Q76" s="7"/>
    </row>
    <row r="77" spans="1:17" s="7" customFormat="1" ht="14.25" customHeight="1" outlineLevel="1" x14ac:dyDescent="0.2">
      <c r="A77" s="24" t="s">
        <v>130</v>
      </c>
      <c r="B77" s="25" t="s">
        <v>131</v>
      </c>
      <c r="C77" s="244" t="s">
        <v>132</v>
      </c>
      <c r="D77" s="27" t="s">
        <v>37</v>
      </c>
      <c r="E77" s="107">
        <v>110096468</v>
      </c>
      <c r="F77" s="119">
        <v>110096468</v>
      </c>
      <c r="G77" s="57" t="s">
        <v>111</v>
      </c>
      <c r="H77" s="106">
        <v>42369</v>
      </c>
      <c r="I77" s="9"/>
    </row>
    <row r="78" spans="1:17" s="7" customFormat="1" ht="35.25" customHeight="1" outlineLevel="1" x14ac:dyDescent="0.2">
      <c r="A78" s="24" t="s">
        <v>130</v>
      </c>
      <c r="B78" s="25" t="s">
        <v>133</v>
      </c>
      <c r="C78" s="246"/>
      <c r="D78" s="27" t="s">
        <v>10</v>
      </c>
      <c r="E78" s="107">
        <v>6739213</v>
      </c>
      <c r="F78" s="119">
        <v>161745607.055071</v>
      </c>
      <c r="G78" s="30" t="s">
        <v>11</v>
      </c>
      <c r="H78" s="8"/>
      <c r="I78" s="9"/>
    </row>
    <row r="79" spans="1:17" s="7" customFormat="1" ht="26.25" customHeight="1" outlineLevel="1" x14ac:dyDescent="0.2">
      <c r="A79" s="35" t="s">
        <v>126</v>
      </c>
      <c r="B79" s="25" t="s">
        <v>134</v>
      </c>
      <c r="C79" s="25" t="s">
        <v>135</v>
      </c>
      <c r="D79" s="27" t="s">
        <v>10</v>
      </c>
      <c r="E79" s="107">
        <v>300000000</v>
      </c>
      <c r="F79" s="119">
        <v>7158028200</v>
      </c>
      <c r="G79" s="30" t="s">
        <v>11</v>
      </c>
      <c r="H79" s="8"/>
      <c r="I79" s="9"/>
    </row>
    <row r="80" spans="1:17" s="33" customFormat="1" ht="27" customHeight="1" outlineLevel="1" thickBot="1" x14ac:dyDescent="0.25">
      <c r="A80" s="46" t="s">
        <v>136</v>
      </c>
      <c r="B80" s="47" t="s">
        <v>137</v>
      </c>
      <c r="C80" s="47" t="s">
        <v>138</v>
      </c>
      <c r="D80" s="48" t="s">
        <v>26</v>
      </c>
      <c r="E80" s="121">
        <v>180000000</v>
      </c>
      <c r="F80" s="122">
        <v>5327886420</v>
      </c>
      <c r="G80" s="57" t="s">
        <v>31</v>
      </c>
      <c r="H80" s="97">
        <v>42450</v>
      </c>
      <c r="I80" s="32"/>
    </row>
    <row r="81" spans="1:17" customFormat="1" x14ac:dyDescent="0.2">
      <c r="A81" s="253">
        <v>2016</v>
      </c>
      <c r="B81" s="254"/>
      <c r="C81" s="254"/>
      <c r="D81" s="254"/>
      <c r="E81" s="254"/>
      <c r="F81" s="117">
        <f>SUM(F82:F93)</f>
        <v>16523128368.889999</v>
      </c>
      <c r="G81" s="118"/>
      <c r="H81" s="8"/>
      <c r="I81" s="9"/>
      <c r="J81" s="7"/>
      <c r="K81" s="7"/>
      <c r="L81" s="7"/>
      <c r="M81" s="7"/>
      <c r="N81" s="7"/>
      <c r="O81" s="7"/>
      <c r="P81" s="7"/>
      <c r="Q81" s="7"/>
    </row>
    <row r="82" spans="1:17" s="7" customFormat="1" ht="23.25" customHeight="1" outlineLevel="1" x14ac:dyDescent="0.2">
      <c r="A82" s="123" t="s">
        <v>108</v>
      </c>
      <c r="B82" s="124" t="s">
        <v>139</v>
      </c>
      <c r="C82" s="244" t="s">
        <v>132</v>
      </c>
      <c r="D82" s="38" t="s">
        <v>37</v>
      </c>
      <c r="E82" s="125">
        <v>611200000</v>
      </c>
      <c r="F82" s="126">
        <v>611200000</v>
      </c>
      <c r="G82" s="30" t="s">
        <v>11</v>
      </c>
      <c r="H82" s="127">
        <v>42733</v>
      </c>
      <c r="I82" s="9"/>
    </row>
    <row r="83" spans="1:17" s="7" customFormat="1" ht="21.75" customHeight="1" outlineLevel="1" x14ac:dyDescent="0.2">
      <c r="A83" s="123" t="s">
        <v>108</v>
      </c>
      <c r="B83" s="124" t="s">
        <v>140</v>
      </c>
      <c r="C83" s="245"/>
      <c r="D83" s="38" t="s">
        <v>37</v>
      </c>
      <c r="E83" s="125">
        <v>35847893.409999996</v>
      </c>
      <c r="F83" s="126">
        <v>35847893.409999996</v>
      </c>
      <c r="G83" s="30" t="s">
        <v>11</v>
      </c>
      <c r="H83" s="127">
        <v>42733</v>
      </c>
      <c r="I83" s="9"/>
    </row>
    <row r="84" spans="1:17" s="7" customFormat="1" ht="21.75" customHeight="1" outlineLevel="1" x14ac:dyDescent="0.2">
      <c r="A84" s="123" t="s">
        <v>130</v>
      </c>
      <c r="B84" s="124" t="s">
        <v>141</v>
      </c>
      <c r="C84" s="245"/>
      <c r="D84" s="38" t="s">
        <v>37</v>
      </c>
      <c r="E84" s="125">
        <v>943916000</v>
      </c>
      <c r="F84" s="126">
        <v>943916000</v>
      </c>
      <c r="G84" s="30" t="s">
        <v>11</v>
      </c>
      <c r="H84" s="127">
        <v>42733</v>
      </c>
      <c r="I84" s="9"/>
    </row>
    <row r="85" spans="1:17" s="33" customFormat="1" ht="15.75" customHeight="1" outlineLevel="1" x14ac:dyDescent="0.2">
      <c r="A85" s="123" t="s">
        <v>130</v>
      </c>
      <c r="B85" s="128" t="s">
        <v>142</v>
      </c>
      <c r="C85" s="245"/>
      <c r="D85" s="38" t="s">
        <v>37</v>
      </c>
      <c r="E85" s="125">
        <v>193390227.24000001</v>
      </c>
      <c r="F85" s="126">
        <v>193390227.24000001</v>
      </c>
      <c r="G85" s="30" t="s">
        <v>11</v>
      </c>
      <c r="H85" s="127">
        <v>42733</v>
      </c>
      <c r="I85" s="32"/>
    </row>
    <row r="86" spans="1:17" s="7" customFormat="1" ht="23.25" customHeight="1" outlineLevel="1" x14ac:dyDescent="0.2">
      <c r="A86" s="123" t="s">
        <v>130</v>
      </c>
      <c r="B86" s="124" t="s">
        <v>143</v>
      </c>
      <c r="C86" s="245"/>
      <c r="D86" s="38" t="s">
        <v>37</v>
      </c>
      <c r="E86" s="125">
        <v>7040000</v>
      </c>
      <c r="F86" s="126">
        <v>7040000</v>
      </c>
      <c r="G86" s="30" t="s">
        <v>11</v>
      </c>
      <c r="H86" s="127">
        <v>42733</v>
      </c>
      <c r="I86" s="9"/>
    </row>
    <row r="87" spans="1:17" s="7" customFormat="1" ht="15" customHeight="1" outlineLevel="1" x14ac:dyDescent="0.2">
      <c r="A87" s="123" t="s">
        <v>130</v>
      </c>
      <c r="B87" s="124" t="s">
        <v>144</v>
      </c>
      <c r="C87" s="245"/>
      <c r="D87" s="38" t="s">
        <v>37</v>
      </c>
      <c r="E87" s="125">
        <v>24043654</v>
      </c>
      <c r="F87" s="126">
        <v>24043654</v>
      </c>
      <c r="G87" s="30" t="s">
        <v>11</v>
      </c>
      <c r="H87" s="127">
        <v>42733</v>
      </c>
      <c r="I87" s="9"/>
    </row>
    <row r="88" spans="1:17" s="7" customFormat="1" ht="21" customHeight="1" outlineLevel="1" x14ac:dyDescent="0.2">
      <c r="A88" s="123" t="s">
        <v>130</v>
      </c>
      <c r="B88" s="124" t="s">
        <v>145</v>
      </c>
      <c r="C88" s="245"/>
      <c r="D88" s="38" t="s">
        <v>37</v>
      </c>
      <c r="E88" s="125">
        <v>289398000</v>
      </c>
      <c r="F88" s="126">
        <v>289398000</v>
      </c>
      <c r="G88" s="30" t="s">
        <v>11</v>
      </c>
      <c r="H88" s="127">
        <v>42733</v>
      </c>
      <c r="I88" s="9"/>
    </row>
    <row r="89" spans="1:17" s="7" customFormat="1" ht="22.5" customHeight="1" outlineLevel="1" x14ac:dyDescent="0.2">
      <c r="A89" s="123" t="s">
        <v>130</v>
      </c>
      <c r="B89" s="124" t="s">
        <v>146</v>
      </c>
      <c r="C89" s="245"/>
      <c r="D89" s="38" t="s">
        <v>37</v>
      </c>
      <c r="E89" s="125">
        <v>77168955.680000007</v>
      </c>
      <c r="F89" s="126">
        <v>77168955.680000007</v>
      </c>
      <c r="G89" s="30" t="s">
        <v>11</v>
      </c>
      <c r="H89" s="127">
        <v>42734</v>
      </c>
      <c r="I89" s="9"/>
    </row>
    <row r="90" spans="1:17" s="7" customFormat="1" ht="25.5" customHeight="1" outlineLevel="1" x14ac:dyDescent="0.2">
      <c r="A90" s="123" t="s">
        <v>130</v>
      </c>
      <c r="B90" s="124" t="s">
        <v>147</v>
      </c>
      <c r="C90" s="245"/>
      <c r="D90" s="38" t="s">
        <v>37</v>
      </c>
      <c r="E90" s="125">
        <v>12166060.390000001</v>
      </c>
      <c r="F90" s="126">
        <v>12166060.390000001</v>
      </c>
      <c r="G90" s="30" t="s">
        <v>11</v>
      </c>
      <c r="H90" s="127">
        <v>42734</v>
      </c>
      <c r="I90" s="9"/>
    </row>
    <row r="91" spans="1:17" s="7" customFormat="1" ht="23.25" customHeight="1" outlineLevel="1" x14ac:dyDescent="0.2">
      <c r="A91" s="123" t="s">
        <v>108</v>
      </c>
      <c r="B91" s="124" t="s">
        <v>148</v>
      </c>
      <c r="C91" s="245"/>
      <c r="D91" s="38" t="s">
        <v>37</v>
      </c>
      <c r="E91" s="125">
        <v>272939289.07999998</v>
      </c>
      <c r="F91" s="126">
        <v>272939289.07999998</v>
      </c>
      <c r="G91" s="30" t="s">
        <v>11</v>
      </c>
      <c r="H91" s="127">
        <v>42734</v>
      </c>
      <c r="I91" s="9"/>
    </row>
    <row r="92" spans="1:17" s="7" customFormat="1" ht="23.25" customHeight="1" outlineLevel="1" x14ac:dyDescent="0.2">
      <c r="A92" s="123" t="s">
        <v>108</v>
      </c>
      <c r="B92" s="124" t="s">
        <v>149</v>
      </c>
      <c r="C92" s="246"/>
      <c r="D92" s="38" t="s">
        <v>37</v>
      </c>
      <c r="E92" s="125">
        <v>460589289.08999997</v>
      </c>
      <c r="F92" s="126">
        <v>460589289.08999997</v>
      </c>
      <c r="G92" s="30" t="s">
        <v>11</v>
      </c>
      <c r="H92" s="127">
        <v>42734</v>
      </c>
      <c r="I92" s="9"/>
    </row>
    <row r="93" spans="1:17" s="7" customFormat="1" ht="27.75" customHeight="1" outlineLevel="1" thickBot="1" x14ac:dyDescent="0.25">
      <c r="A93" s="24" t="s">
        <v>28</v>
      </c>
      <c r="B93" s="25" t="s">
        <v>150</v>
      </c>
      <c r="C93" s="129" t="s">
        <v>151</v>
      </c>
      <c r="D93" s="130" t="s">
        <v>10</v>
      </c>
      <c r="E93" s="131">
        <v>500000000</v>
      </c>
      <c r="F93" s="132">
        <v>13595429000</v>
      </c>
      <c r="G93" s="57" t="s">
        <v>111</v>
      </c>
      <c r="H93" s="8"/>
      <c r="I93" s="9"/>
    </row>
    <row r="94" spans="1:17" customFormat="1" x14ac:dyDescent="0.2">
      <c r="A94" s="253">
        <v>2017</v>
      </c>
      <c r="B94" s="254"/>
      <c r="C94" s="254"/>
      <c r="D94" s="254"/>
      <c r="E94" s="254"/>
      <c r="F94" s="117">
        <f>SUM(F95:F100)</f>
        <v>8028925833.3400002</v>
      </c>
      <c r="G94" s="118"/>
      <c r="H94" s="8"/>
      <c r="I94" s="9"/>
      <c r="J94" s="7"/>
      <c r="K94" s="7"/>
      <c r="L94" s="7"/>
      <c r="M94" s="7"/>
      <c r="N94" s="7"/>
      <c r="O94" s="7"/>
      <c r="P94" s="7"/>
      <c r="Q94" s="7"/>
    </row>
    <row r="95" spans="1:17" s="7" customFormat="1" ht="25.5" customHeight="1" outlineLevel="1" x14ac:dyDescent="0.2">
      <c r="A95" s="123" t="s">
        <v>130</v>
      </c>
      <c r="B95" s="124" t="s">
        <v>152</v>
      </c>
      <c r="C95" s="133" t="s">
        <v>132</v>
      </c>
      <c r="D95" s="38" t="s">
        <v>37</v>
      </c>
      <c r="E95" s="125">
        <v>528984026.25999999</v>
      </c>
      <c r="F95" s="126">
        <v>528984026.25999999</v>
      </c>
      <c r="G95" s="57" t="s">
        <v>11</v>
      </c>
      <c r="H95" s="127">
        <v>43098</v>
      </c>
      <c r="I95" s="9"/>
    </row>
    <row r="96" spans="1:17" s="7" customFormat="1" ht="22.5" customHeight="1" outlineLevel="1" x14ac:dyDescent="0.2">
      <c r="A96" s="123" t="s">
        <v>130</v>
      </c>
      <c r="B96" s="124" t="s">
        <v>153</v>
      </c>
      <c r="C96" s="133"/>
      <c r="D96" s="27" t="s">
        <v>37</v>
      </c>
      <c r="E96" s="125">
        <v>381405462.39999998</v>
      </c>
      <c r="F96" s="126">
        <v>381405462.39999998</v>
      </c>
      <c r="G96" s="57" t="s">
        <v>111</v>
      </c>
      <c r="H96" s="127">
        <v>43098</v>
      </c>
      <c r="I96" s="9"/>
    </row>
    <row r="97" spans="1:17" s="7" customFormat="1" ht="13.5" customHeight="1" outlineLevel="1" x14ac:dyDescent="0.2">
      <c r="A97" s="123" t="s">
        <v>130</v>
      </c>
      <c r="B97" s="124" t="s">
        <v>154</v>
      </c>
      <c r="C97" s="134"/>
      <c r="D97" s="38" t="s">
        <v>37</v>
      </c>
      <c r="E97" s="125">
        <v>110014881.86</v>
      </c>
      <c r="F97" s="126">
        <v>110014881.86</v>
      </c>
      <c r="G97" s="30" t="s">
        <v>11</v>
      </c>
      <c r="H97" s="127">
        <v>43098</v>
      </c>
      <c r="I97" s="9"/>
    </row>
    <row r="98" spans="1:17" s="7" customFormat="1" ht="12.75" customHeight="1" outlineLevel="1" x14ac:dyDescent="0.2">
      <c r="A98" s="123" t="s">
        <v>130</v>
      </c>
      <c r="B98" s="124" t="s">
        <v>155</v>
      </c>
      <c r="C98" s="134"/>
      <c r="D98" s="38" t="s">
        <v>37</v>
      </c>
      <c r="E98" s="125">
        <v>31447581.289999999</v>
      </c>
      <c r="F98" s="126">
        <v>31447581.289999999</v>
      </c>
      <c r="G98" s="30" t="s">
        <v>11</v>
      </c>
      <c r="H98" s="127">
        <v>43098</v>
      </c>
      <c r="I98" s="9"/>
    </row>
    <row r="99" spans="1:17" s="7" customFormat="1" ht="13.5" customHeight="1" outlineLevel="1" x14ac:dyDescent="0.2">
      <c r="A99" s="123" t="s">
        <v>130</v>
      </c>
      <c r="B99" s="124" t="s">
        <v>156</v>
      </c>
      <c r="C99" s="134"/>
      <c r="D99" s="38" t="s">
        <v>37</v>
      </c>
      <c r="E99" s="125">
        <v>11856131.529999999</v>
      </c>
      <c r="F99" s="126">
        <v>11856131.529999999</v>
      </c>
      <c r="G99" s="30" t="s">
        <v>11</v>
      </c>
      <c r="H99" s="127">
        <v>43098</v>
      </c>
      <c r="I99" s="9"/>
    </row>
    <row r="100" spans="1:17" s="7" customFormat="1" ht="40.5" customHeight="1" outlineLevel="1" thickBot="1" x14ac:dyDescent="0.25">
      <c r="A100" s="135" t="s">
        <v>157</v>
      </c>
      <c r="B100" s="129" t="s">
        <v>158</v>
      </c>
      <c r="C100" s="136" t="s">
        <v>159</v>
      </c>
      <c r="D100" s="130" t="s">
        <v>10</v>
      </c>
      <c r="E100" s="131">
        <v>250000000</v>
      </c>
      <c r="F100" s="132">
        <v>6965217750</v>
      </c>
      <c r="G100" s="57" t="s">
        <v>31</v>
      </c>
      <c r="H100" s="8"/>
      <c r="I100" s="9"/>
    </row>
    <row r="101" spans="1:17" customFormat="1" x14ac:dyDescent="0.2">
      <c r="A101" s="253">
        <v>2018</v>
      </c>
      <c r="B101" s="254"/>
      <c r="C101" s="254"/>
      <c r="D101" s="254"/>
      <c r="E101" s="254"/>
      <c r="F101" s="117">
        <f>SUM(F102:F110)</f>
        <v>8948508538.6400013</v>
      </c>
      <c r="G101" s="118"/>
      <c r="H101" s="8"/>
      <c r="I101" s="9"/>
      <c r="J101" s="7"/>
      <c r="K101" s="7"/>
      <c r="L101" s="7"/>
      <c r="M101" s="7"/>
      <c r="N101" s="7"/>
      <c r="O101" s="7"/>
      <c r="P101" s="7"/>
      <c r="Q101" s="7"/>
    </row>
    <row r="102" spans="1:17" s="7" customFormat="1" outlineLevel="1" x14ac:dyDescent="0.2">
      <c r="A102" s="123" t="s">
        <v>28</v>
      </c>
      <c r="B102" s="124" t="s">
        <v>130</v>
      </c>
      <c r="C102" s="25" t="s">
        <v>160</v>
      </c>
      <c r="D102" s="38" t="s">
        <v>10</v>
      </c>
      <c r="E102" s="125">
        <v>150000000</v>
      </c>
      <c r="F102" s="126">
        <v>3913697250</v>
      </c>
      <c r="G102" s="57" t="s">
        <v>31</v>
      </c>
      <c r="H102" s="8"/>
      <c r="I102" s="9"/>
    </row>
    <row r="103" spans="1:17" s="7" customFormat="1" ht="22.5" customHeight="1" outlineLevel="1" x14ac:dyDescent="0.2">
      <c r="A103" s="123" t="s">
        <v>161</v>
      </c>
      <c r="B103" s="124" t="s">
        <v>162</v>
      </c>
      <c r="C103" s="244" t="s">
        <v>132</v>
      </c>
      <c r="D103" s="38" t="s">
        <v>37</v>
      </c>
      <c r="E103" s="125"/>
      <c r="F103" s="126">
        <v>410972265.02999997</v>
      </c>
      <c r="G103" s="30" t="s">
        <v>11</v>
      </c>
      <c r="H103" s="8"/>
      <c r="I103" s="9"/>
    </row>
    <row r="104" spans="1:17" s="7" customFormat="1" outlineLevel="1" x14ac:dyDescent="0.2">
      <c r="A104" s="123" t="s">
        <v>108</v>
      </c>
      <c r="B104" s="124" t="s">
        <v>163</v>
      </c>
      <c r="C104" s="245"/>
      <c r="D104" s="38" t="s">
        <v>37</v>
      </c>
      <c r="E104" s="125"/>
      <c r="F104" s="126">
        <v>891692000</v>
      </c>
      <c r="G104" s="30" t="s">
        <v>11</v>
      </c>
      <c r="H104" s="8"/>
      <c r="I104" s="9"/>
    </row>
    <row r="105" spans="1:17" s="7" customFormat="1" ht="21" outlineLevel="1" x14ac:dyDescent="0.2">
      <c r="A105" s="123" t="s">
        <v>161</v>
      </c>
      <c r="B105" s="124" t="s">
        <v>164</v>
      </c>
      <c r="C105" s="245"/>
      <c r="D105" s="38" t="s">
        <v>37</v>
      </c>
      <c r="E105" s="125"/>
      <c r="F105" s="126">
        <v>252253740</v>
      </c>
      <c r="G105" s="30" t="s">
        <v>11</v>
      </c>
      <c r="H105" s="8"/>
      <c r="I105" s="9"/>
    </row>
    <row r="106" spans="1:17" s="7" customFormat="1" outlineLevel="1" x14ac:dyDescent="0.2">
      <c r="A106" s="123" t="s">
        <v>108</v>
      </c>
      <c r="B106" s="124" t="s">
        <v>165</v>
      </c>
      <c r="C106" s="245"/>
      <c r="D106" s="38" t="s">
        <v>37</v>
      </c>
      <c r="E106" s="125"/>
      <c r="F106" s="126">
        <v>410065171.63999999</v>
      </c>
      <c r="G106" s="30" t="s">
        <v>11</v>
      </c>
      <c r="H106" s="8"/>
      <c r="I106" s="9"/>
    </row>
    <row r="107" spans="1:17" s="7" customFormat="1" ht="21" outlineLevel="1" x14ac:dyDescent="0.2">
      <c r="A107" s="123" t="s">
        <v>161</v>
      </c>
      <c r="B107" s="124" t="s">
        <v>166</v>
      </c>
      <c r="C107" s="245"/>
      <c r="D107" s="38" t="s">
        <v>37</v>
      </c>
      <c r="E107" s="125"/>
      <c r="F107" s="126">
        <v>446217278.56</v>
      </c>
      <c r="G107" s="30" t="s">
        <v>11</v>
      </c>
      <c r="H107" s="8"/>
      <c r="I107" s="9"/>
    </row>
    <row r="108" spans="1:17" s="7" customFormat="1" ht="21" outlineLevel="1" x14ac:dyDescent="0.2">
      <c r="A108" s="123" t="s">
        <v>161</v>
      </c>
      <c r="B108" s="124" t="s">
        <v>167</v>
      </c>
      <c r="C108" s="245"/>
      <c r="D108" s="38" t="s">
        <v>37</v>
      </c>
      <c r="E108" s="125"/>
      <c r="F108" s="126">
        <v>790360430.78999996</v>
      </c>
      <c r="G108" s="30" t="s">
        <v>11</v>
      </c>
      <c r="H108" s="8"/>
      <c r="I108" s="9"/>
    </row>
    <row r="109" spans="1:17" s="7" customFormat="1" ht="21" outlineLevel="1" x14ac:dyDescent="0.2">
      <c r="A109" s="123" t="s">
        <v>161</v>
      </c>
      <c r="B109" s="124" t="s">
        <v>167</v>
      </c>
      <c r="C109" s="245"/>
      <c r="D109" s="27" t="s">
        <v>37</v>
      </c>
      <c r="E109" s="125"/>
      <c r="F109" s="126">
        <v>534309177.68000001</v>
      </c>
      <c r="G109" s="57" t="s">
        <v>111</v>
      </c>
      <c r="H109" s="8"/>
      <c r="I109" s="9"/>
    </row>
    <row r="110" spans="1:17" s="7" customFormat="1" ht="21.75" outlineLevel="1" thickBot="1" x14ac:dyDescent="0.25">
      <c r="A110" s="135" t="s">
        <v>161</v>
      </c>
      <c r="B110" s="129" t="s">
        <v>168</v>
      </c>
      <c r="C110" s="255"/>
      <c r="D110" s="48" t="s">
        <v>26</v>
      </c>
      <c r="E110" s="131">
        <v>41585374.890000001</v>
      </c>
      <c r="F110" s="132">
        <v>1298941224.9400001</v>
      </c>
      <c r="G110" s="30" t="s">
        <v>11</v>
      </c>
      <c r="H110" s="8"/>
      <c r="I110" s="9">
        <v>31.235530000000001</v>
      </c>
    </row>
    <row r="111" spans="1:17" customFormat="1" x14ac:dyDescent="0.2">
      <c r="A111" s="250">
        <v>2019</v>
      </c>
      <c r="B111" s="251"/>
      <c r="C111" s="251"/>
      <c r="D111" s="251"/>
      <c r="E111" s="251"/>
      <c r="F111" s="137">
        <f>F112+F113</f>
        <v>4851000000</v>
      </c>
      <c r="G111" s="138"/>
      <c r="H111" s="8"/>
      <c r="I111" s="9"/>
      <c r="J111" s="7"/>
      <c r="K111" s="7"/>
      <c r="L111" s="7"/>
      <c r="M111" s="7"/>
      <c r="N111" s="7"/>
      <c r="O111" s="7"/>
      <c r="P111" s="7"/>
      <c r="Q111" s="7"/>
    </row>
    <row r="112" spans="1:17" customFormat="1" outlineLevel="1" x14ac:dyDescent="0.2">
      <c r="A112" s="24" t="s">
        <v>34</v>
      </c>
      <c r="B112" s="26" t="s">
        <v>35</v>
      </c>
      <c r="C112" s="26" t="s">
        <v>169</v>
      </c>
      <c r="D112" s="94" t="s">
        <v>37</v>
      </c>
      <c r="E112" s="95"/>
      <c r="F112" s="29">
        <v>3663000000</v>
      </c>
      <c r="G112" s="57" t="s">
        <v>31</v>
      </c>
      <c r="H112" s="139"/>
      <c r="I112" s="9"/>
      <c r="J112" s="7"/>
      <c r="K112" s="7"/>
      <c r="L112" s="7"/>
      <c r="M112" s="7"/>
      <c r="N112" s="7"/>
      <c r="O112" s="7"/>
      <c r="P112" s="7"/>
      <c r="Q112" s="7"/>
    </row>
    <row r="113" spans="1:17" s="59" customFormat="1" ht="13.5" outlineLevel="1" thickBot="1" x14ac:dyDescent="0.25">
      <c r="A113" s="24" t="s">
        <v>34</v>
      </c>
      <c r="B113" s="25" t="s">
        <v>35</v>
      </c>
      <c r="C113" s="25" t="s">
        <v>169</v>
      </c>
      <c r="D113" s="27" t="s">
        <v>37</v>
      </c>
      <c r="E113" s="28"/>
      <c r="F113" s="29">
        <v>1188000000</v>
      </c>
      <c r="G113" s="57" t="s">
        <v>31</v>
      </c>
      <c r="H113" s="97"/>
      <c r="I113" s="32"/>
      <c r="J113" s="33"/>
      <c r="K113" s="33"/>
      <c r="L113" s="33"/>
      <c r="M113" s="33"/>
      <c r="N113" s="33"/>
      <c r="O113" s="33"/>
      <c r="P113" s="33"/>
      <c r="Q113" s="33"/>
    </row>
    <row r="114" spans="1:17" customFormat="1" x14ac:dyDescent="0.2">
      <c r="A114" s="250">
        <v>2020</v>
      </c>
      <c r="B114" s="251"/>
      <c r="C114" s="251"/>
      <c r="D114" s="251"/>
      <c r="E114" s="251"/>
      <c r="F114" s="137">
        <f>SUM(F115:F135)</f>
        <v>48531220754.959999</v>
      </c>
      <c r="G114" s="138"/>
      <c r="H114" s="8"/>
      <c r="I114" s="9"/>
      <c r="J114" s="7"/>
      <c r="K114" s="7"/>
      <c r="L114" s="7"/>
      <c r="M114" s="7"/>
      <c r="N114" s="7"/>
      <c r="O114" s="7"/>
      <c r="P114" s="7"/>
      <c r="Q114" s="7"/>
    </row>
    <row r="115" spans="1:17" customFormat="1" ht="73.5" outlineLevel="1" x14ac:dyDescent="0.2">
      <c r="A115" s="24" t="s">
        <v>97</v>
      </c>
      <c r="B115" s="25" t="s">
        <v>170</v>
      </c>
      <c r="C115" s="140" t="s">
        <v>171</v>
      </c>
      <c r="D115" s="27" t="s">
        <v>37</v>
      </c>
      <c r="E115" s="90"/>
      <c r="F115" s="141">
        <v>19274000000</v>
      </c>
      <c r="G115" s="57" t="s">
        <v>31</v>
      </c>
      <c r="H115" s="142"/>
      <c r="I115" s="9"/>
      <c r="J115" s="7"/>
      <c r="K115" s="7"/>
      <c r="L115" s="7"/>
      <c r="M115" s="7"/>
      <c r="N115" s="7"/>
      <c r="O115" s="7"/>
      <c r="P115" s="7"/>
      <c r="Q115" s="7"/>
    </row>
    <row r="116" spans="1:17" customFormat="1" ht="24.75" customHeight="1" outlineLevel="1" x14ac:dyDescent="0.2">
      <c r="A116" s="35" t="s">
        <v>126</v>
      </c>
      <c r="B116" s="124" t="s">
        <v>172</v>
      </c>
      <c r="C116" s="140" t="s">
        <v>173</v>
      </c>
      <c r="D116" s="27" t="s">
        <v>26</v>
      </c>
      <c r="E116" s="125">
        <v>149000000</v>
      </c>
      <c r="F116" s="141">
        <v>4877053100</v>
      </c>
      <c r="G116" s="57" t="s">
        <v>31</v>
      </c>
      <c r="H116" s="142"/>
      <c r="I116" s="9"/>
      <c r="J116" s="7"/>
      <c r="K116" s="7"/>
      <c r="L116" s="7"/>
      <c r="M116" s="7"/>
      <c r="N116" s="7"/>
      <c r="O116" s="7"/>
      <c r="P116" s="7"/>
      <c r="Q116" s="7"/>
    </row>
    <row r="117" spans="1:17" s="150" customFormat="1" ht="76.5" customHeight="1" outlineLevel="1" x14ac:dyDescent="0.2">
      <c r="A117" s="143" t="s">
        <v>34</v>
      </c>
      <c r="B117" s="144" t="s">
        <v>35</v>
      </c>
      <c r="C117" s="144" t="s">
        <v>169</v>
      </c>
      <c r="D117" s="145" t="s">
        <v>37</v>
      </c>
      <c r="E117" s="146"/>
      <c r="F117" s="147">
        <v>2970000000</v>
      </c>
      <c r="G117" s="57" t="s">
        <v>174</v>
      </c>
      <c r="H117" s="148"/>
      <c r="I117" s="149"/>
      <c r="J117" s="149"/>
      <c r="K117" s="149"/>
      <c r="L117" s="149"/>
      <c r="M117" s="149"/>
      <c r="N117" s="149"/>
      <c r="O117" s="149"/>
      <c r="P117" s="149"/>
      <c r="Q117" s="149"/>
    </row>
    <row r="118" spans="1:17" customFormat="1" ht="20.25" customHeight="1" outlineLevel="1" x14ac:dyDescent="0.2">
      <c r="A118" s="123" t="s">
        <v>175</v>
      </c>
      <c r="B118" s="151" t="s">
        <v>170</v>
      </c>
      <c r="C118" s="227" t="s">
        <v>176</v>
      </c>
      <c r="D118" s="94" t="s">
        <v>37</v>
      </c>
      <c r="E118" s="90"/>
      <c r="F118" s="141">
        <v>1000000000</v>
      </c>
      <c r="G118" s="57" t="s">
        <v>31</v>
      </c>
      <c r="H118" s="152" t="s">
        <v>177</v>
      </c>
      <c r="I118" s="9"/>
      <c r="J118" s="7"/>
      <c r="K118" s="7"/>
      <c r="L118" s="7"/>
      <c r="M118" s="7"/>
      <c r="N118" s="7"/>
      <c r="O118" s="7"/>
      <c r="P118" s="7"/>
      <c r="Q118" s="7"/>
    </row>
    <row r="119" spans="1:17" customFormat="1" ht="18.75" customHeight="1" outlineLevel="1" x14ac:dyDescent="0.2">
      <c r="A119" s="153" t="s">
        <v>178</v>
      </c>
      <c r="B119" s="151" t="s">
        <v>170</v>
      </c>
      <c r="C119" s="228"/>
      <c r="D119" s="94" t="s">
        <v>37</v>
      </c>
      <c r="E119" s="154"/>
      <c r="F119" s="155">
        <v>2250000000</v>
      </c>
      <c r="G119" s="57" t="s">
        <v>31</v>
      </c>
      <c r="H119" s="142"/>
      <c r="I119" s="9"/>
      <c r="J119" s="7"/>
      <c r="K119" s="7"/>
      <c r="L119" s="7"/>
      <c r="M119" s="7"/>
      <c r="N119" s="7"/>
      <c r="O119" s="7"/>
      <c r="P119" s="7"/>
      <c r="Q119" s="7"/>
    </row>
    <row r="120" spans="1:17" s="7" customFormat="1" ht="21" customHeight="1" outlineLevel="1" x14ac:dyDescent="0.2">
      <c r="A120" s="24" t="s">
        <v>102</v>
      </c>
      <c r="B120" s="25" t="s">
        <v>170</v>
      </c>
      <c r="C120" s="229"/>
      <c r="D120" s="27" t="s">
        <v>37</v>
      </c>
      <c r="E120" s="90"/>
      <c r="F120" s="141">
        <v>1000000000</v>
      </c>
      <c r="G120" s="57" t="s">
        <v>31</v>
      </c>
      <c r="H120" s="8"/>
      <c r="I120" s="9"/>
    </row>
    <row r="121" spans="1:17" s="7" customFormat="1" ht="45" customHeight="1" outlineLevel="1" x14ac:dyDescent="0.2">
      <c r="A121" s="123" t="s">
        <v>175</v>
      </c>
      <c r="B121" s="124" t="s">
        <v>179</v>
      </c>
      <c r="C121" s="140" t="s">
        <v>180</v>
      </c>
      <c r="D121" s="27" t="s">
        <v>37</v>
      </c>
      <c r="E121" s="90"/>
      <c r="F121" s="141">
        <v>4000000000</v>
      </c>
      <c r="G121" s="57" t="s">
        <v>31</v>
      </c>
      <c r="H121" s="156" t="s">
        <v>181</v>
      </c>
      <c r="I121" s="9"/>
    </row>
    <row r="122" spans="1:17" s="7" customFormat="1" ht="48" customHeight="1" outlineLevel="1" x14ac:dyDescent="0.2">
      <c r="A122" s="153" t="s">
        <v>178</v>
      </c>
      <c r="B122" s="124" t="s">
        <v>182</v>
      </c>
      <c r="C122" s="140" t="s">
        <v>180</v>
      </c>
      <c r="D122" s="27" t="s">
        <v>37</v>
      </c>
      <c r="E122" s="90"/>
      <c r="F122" s="141">
        <v>5000000000</v>
      </c>
      <c r="G122" s="57" t="s">
        <v>31</v>
      </c>
      <c r="H122" s="156" t="s">
        <v>181</v>
      </c>
      <c r="I122" s="9"/>
    </row>
    <row r="123" spans="1:17" s="7" customFormat="1" ht="48" customHeight="1" outlineLevel="1" x14ac:dyDescent="0.2">
      <c r="A123" s="24" t="s">
        <v>102</v>
      </c>
      <c r="B123" s="124" t="s">
        <v>179</v>
      </c>
      <c r="C123" s="140" t="s">
        <v>180</v>
      </c>
      <c r="D123" s="27" t="s">
        <v>37</v>
      </c>
      <c r="E123" s="90"/>
      <c r="F123" s="141">
        <v>1250000000</v>
      </c>
      <c r="G123" s="57" t="s">
        <v>31</v>
      </c>
      <c r="H123" s="8"/>
      <c r="I123" s="9"/>
    </row>
    <row r="124" spans="1:17" s="7" customFormat="1" ht="24" customHeight="1" outlineLevel="1" x14ac:dyDescent="0.2">
      <c r="A124" s="123" t="s">
        <v>175</v>
      </c>
      <c r="B124" s="124" t="s">
        <v>183</v>
      </c>
      <c r="C124" s="140" t="s">
        <v>132</v>
      </c>
      <c r="D124" s="157" t="s">
        <v>37</v>
      </c>
      <c r="E124" s="125"/>
      <c r="F124" s="158">
        <v>2980167654.96</v>
      </c>
      <c r="G124" s="57" t="s">
        <v>11</v>
      </c>
      <c r="H124" s="252" t="s">
        <v>184</v>
      </c>
      <c r="I124" s="252"/>
      <c r="J124" s="252"/>
      <c r="K124" s="252"/>
    </row>
    <row r="125" spans="1:17" s="7" customFormat="1" outlineLevel="1" x14ac:dyDescent="0.2">
      <c r="A125" s="159" t="s">
        <v>185</v>
      </c>
      <c r="B125" s="245" t="s">
        <v>186</v>
      </c>
      <c r="C125" s="245" t="s">
        <v>187</v>
      </c>
      <c r="D125" s="231" t="s">
        <v>37</v>
      </c>
      <c r="E125" s="160"/>
      <c r="F125" s="161">
        <v>1000000000</v>
      </c>
      <c r="G125" s="57" t="s">
        <v>31</v>
      </c>
      <c r="H125" s="252"/>
      <c r="I125" s="252"/>
      <c r="J125" s="252"/>
      <c r="K125" s="252"/>
    </row>
    <row r="126" spans="1:17" s="7" customFormat="1" outlineLevel="1" x14ac:dyDescent="0.2">
      <c r="A126" s="162" t="s">
        <v>188</v>
      </c>
      <c r="B126" s="245"/>
      <c r="C126" s="245"/>
      <c r="D126" s="231"/>
      <c r="E126" s="109"/>
      <c r="F126" s="163">
        <v>800000000</v>
      </c>
      <c r="G126" s="57" t="s">
        <v>31</v>
      </c>
      <c r="H126" s="252"/>
      <c r="I126" s="252"/>
      <c r="J126" s="252"/>
      <c r="K126" s="252"/>
    </row>
    <row r="127" spans="1:17" s="7" customFormat="1" outlineLevel="1" x14ac:dyDescent="0.2">
      <c r="A127" s="162" t="s">
        <v>189</v>
      </c>
      <c r="B127" s="245"/>
      <c r="C127" s="245"/>
      <c r="D127" s="231"/>
      <c r="E127" s="164"/>
      <c r="F127" s="165">
        <v>500000000</v>
      </c>
      <c r="G127" s="57" t="s">
        <v>31</v>
      </c>
      <c r="H127" s="252"/>
      <c r="I127" s="252"/>
      <c r="J127" s="252"/>
      <c r="K127" s="252"/>
    </row>
    <row r="128" spans="1:17" s="7" customFormat="1" outlineLevel="1" x14ac:dyDescent="0.2">
      <c r="A128" s="162" t="s">
        <v>190</v>
      </c>
      <c r="B128" s="245"/>
      <c r="C128" s="245"/>
      <c r="D128" s="231"/>
      <c r="E128" s="109"/>
      <c r="F128" s="163">
        <v>250000000</v>
      </c>
      <c r="G128" s="57" t="s">
        <v>31</v>
      </c>
      <c r="H128" s="252"/>
      <c r="I128" s="252"/>
      <c r="J128" s="252"/>
      <c r="K128" s="252"/>
    </row>
    <row r="129" spans="1:17" s="7" customFormat="1" outlineLevel="1" x14ac:dyDescent="0.2">
      <c r="A129" s="162" t="s">
        <v>191</v>
      </c>
      <c r="B129" s="245"/>
      <c r="C129" s="245"/>
      <c r="D129" s="231"/>
      <c r="E129" s="109"/>
      <c r="F129" s="163">
        <v>400000000</v>
      </c>
      <c r="G129" s="57" t="s">
        <v>31</v>
      </c>
      <c r="H129" s="252"/>
      <c r="I129" s="252"/>
      <c r="J129" s="252"/>
      <c r="K129" s="252"/>
    </row>
    <row r="130" spans="1:17" s="7" customFormat="1" outlineLevel="1" x14ac:dyDescent="0.2">
      <c r="A130" s="162" t="s">
        <v>192</v>
      </c>
      <c r="B130" s="245"/>
      <c r="C130" s="245"/>
      <c r="D130" s="231"/>
      <c r="E130" s="109"/>
      <c r="F130" s="163">
        <v>280000000</v>
      </c>
      <c r="G130" s="57" t="s">
        <v>31</v>
      </c>
      <c r="H130" s="252"/>
      <c r="I130" s="252"/>
      <c r="J130" s="252"/>
      <c r="K130" s="252"/>
    </row>
    <row r="131" spans="1:17" s="7" customFormat="1" outlineLevel="1" x14ac:dyDescent="0.2">
      <c r="A131" s="162" t="s">
        <v>193</v>
      </c>
      <c r="B131" s="245"/>
      <c r="C131" s="245"/>
      <c r="D131" s="231"/>
      <c r="E131" s="109"/>
      <c r="F131" s="163">
        <v>250000000</v>
      </c>
      <c r="G131" s="57" t="s">
        <v>31</v>
      </c>
      <c r="H131" s="252"/>
      <c r="I131" s="252"/>
      <c r="J131" s="252"/>
      <c r="K131" s="252"/>
    </row>
    <row r="132" spans="1:17" s="7" customFormat="1" outlineLevel="1" x14ac:dyDescent="0.2">
      <c r="A132" s="162" t="s">
        <v>194</v>
      </c>
      <c r="B132" s="245"/>
      <c r="C132" s="245"/>
      <c r="D132" s="231"/>
      <c r="E132" s="109"/>
      <c r="F132" s="163">
        <v>150000000</v>
      </c>
      <c r="G132" s="57" t="s">
        <v>31</v>
      </c>
      <c r="H132" s="252"/>
      <c r="I132" s="252"/>
      <c r="J132" s="252"/>
      <c r="K132" s="252"/>
    </row>
    <row r="133" spans="1:17" s="7" customFormat="1" outlineLevel="1" x14ac:dyDescent="0.2">
      <c r="A133" s="166" t="s">
        <v>195</v>
      </c>
      <c r="B133" s="245"/>
      <c r="C133" s="245"/>
      <c r="D133" s="231"/>
      <c r="E133" s="109"/>
      <c r="F133" s="163">
        <v>105000000</v>
      </c>
      <c r="G133" s="57" t="s">
        <v>31</v>
      </c>
      <c r="H133" s="252"/>
      <c r="I133" s="252"/>
      <c r="J133" s="252"/>
      <c r="K133" s="252"/>
    </row>
    <row r="134" spans="1:17" s="7" customFormat="1" outlineLevel="1" x14ac:dyDescent="0.2">
      <c r="A134" s="166" t="s">
        <v>196</v>
      </c>
      <c r="B134" s="245"/>
      <c r="C134" s="245"/>
      <c r="D134" s="231"/>
      <c r="E134" s="109"/>
      <c r="F134" s="110">
        <v>100000000</v>
      </c>
      <c r="G134" s="57" t="s">
        <v>31</v>
      </c>
      <c r="H134" s="252"/>
      <c r="I134" s="252"/>
      <c r="J134" s="252"/>
      <c r="K134" s="252"/>
    </row>
    <row r="135" spans="1:17" s="7" customFormat="1" ht="13.5" outlineLevel="1" thickBot="1" x14ac:dyDescent="0.25">
      <c r="A135" s="167" t="s">
        <v>197</v>
      </c>
      <c r="B135" s="245"/>
      <c r="C135" s="245"/>
      <c r="D135" s="231"/>
      <c r="E135" s="168"/>
      <c r="F135" s="169">
        <v>95000000</v>
      </c>
      <c r="G135" s="57" t="s">
        <v>31</v>
      </c>
      <c r="H135" s="252"/>
      <c r="I135" s="252"/>
      <c r="J135" s="252"/>
      <c r="K135" s="252"/>
    </row>
    <row r="136" spans="1:17" customFormat="1" x14ac:dyDescent="0.2">
      <c r="A136" s="236">
        <v>2021</v>
      </c>
      <c r="B136" s="237"/>
      <c r="C136" s="237"/>
      <c r="D136" s="237"/>
      <c r="E136" s="237"/>
      <c r="F136" s="170">
        <f>SUM(F137:F159)</f>
        <v>74198236898.868195</v>
      </c>
      <c r="G136" s="171"/>
      <c r="H136" s="252"/>
      <c r="I136" s="252"/>
      <c r="J136" s="252"/>
      <c r="K136" s="252"/>
      <c r="L136" s="7"/>
      <c r="M136" s="7"/>
      <c r="N136" s="7"/>
      <c r="O136" s="7"/>
      <c r="P136" s="7"/>
      <c r="Q136" s="7"/>
    </row>
    <row r="137" spans="1:17" customFormat="1" ht="21" x14ac:dyDescent="0.2">
      <c r="A137" s="35" t="s">
        <v>126</v>
      </c>
      <c r="B137" s="124" t="s">
        <v>198</v>
      </c>
      <c r="C137" s="25" t="s">
        <v>199</v>
      </c>
      <c r="D137" s="27" t="s">
        <v>26</v>
      </c>
      <c r="E137" s="109">
        <v>150000000</v>
      </c>
      <c r="F137" s="172">
        <v>5105595000</v>
      </c>
      <c r="G137" s="57" t="s">
        <v>31</v>
      </c>
      <c r="H137" s="8"/>
      <c r="I137" s="9"/>
      <c r="J137" s="7"/>
      <c r="K137" s="7"/>
      <c r="L137" s="7"/>
      <c r="M137" s="7"/>
      <c r="N137" s="7"/>
      <c r="O137" s="7"/>
      <c r="P137" s="7"/>
      <c r="Q137" s="7"/>
    </row>
    <row r="138" spans="1:17" customFormat="1" ht="26.25" customHeight="1" x14ac:dyDescent="0.2">
      <c r="A138" s="35" t="s">
        <v>120</v>
      </c>
      <c r="B138" s="124" t="s">
        <v>200</v>
      </c>
      <c r="C138" s="25" t="s">
        <v>201</v>
      </c>
      <c r="D138" s="27" t="s">
        <v>26</v>
      </c>
      <c r="E138" s="109">
        <v>136000000</v>
      </c>
      <c r="F138" s="172">
        <v>4739056000</v>
      </c>
      <c r="G138" s="57" t="s">
        <v>31</v>
      </c>
      <c r="H138" s="8"/>
      <c r="I138" s="9"/>
      <c r="J138" s="7"/>
      <c r="K138" s="7"/>
      <c r="L138" s="7"/>
      <c r="M138" s="7"/>
      <c r="N138" s="7"/>
      <c r="O138" s="7"/>
      <c r="P138" s="7"/>
      <c r="Q138" s="7"/>
    </row>
    <row r="139" spans="1:17" customFormat="1" ht="46.5" customHeight="1" x14ac:dyDescent="0.2">
      <c r="A139" s="24" t="s">
        <v>97</v>
      </c>
      <c r="B139" s="25" t="s">
        <v>202</v>
      </c>
      <c r="C139" s="140" t="s">
        <v>203</v>
      </c>
      <c r="D139" s="27" t="s">
        <v>10</v>
      </c>
      <c r="E139" s="90">
        <v>700000000</v>
      </c>
      <c r="F139" s="158">
        <v>19091590000</v>
      </c>
      <c r="G139" s="57" t="s">
        <v>31</v>
      </c>
      <c r="H139" s="142"/>
      <c r="I139" s="9"/>
      <c r="J139" s="7"/>
      <c r="K139" s="7"/>
      <c r="L139" s="7"/>
      <c r="M139" s="7"/>
      <c r="N139" s="7"/>
      <c r="O139" s="7"/>
      <c r="P139" s="7"/>
      <c r="Q139" s="7"/>
    </row>
    <row r="140" spans="1:17" customFormat="1" ht="66.75" customHeight="1" x14ac:dyDescent="0.2">
      <c r="A140" s="24" t="s">
        <v>204</v>
      </c>
      <c r="B140" s="25" t="s">
        <v>170</v>
      </c>
      <c r="C140" s="140" t="s">
        <v>203</v>
      </c>
      <c r="D140" s="27" t="s">
        <v>10</v>
      </c>
      <c r="E140" s="90">
        <v>373491095.93000001</v>
      </c>
      <c r="F140" s="158">
        <v>9999999998.8681908</v>
      </c>
      <c r="G140" s="57" t="s">
        <v>31</v>
      </c>
      <c r="H140" s="142">
        <v>26.7744</v>
      </c>
      <c r="I140" s="9"/>
      <c r="J140" s="7"/>
      <c r="K140" s="7"/>
      <c r="L140" s="7"/>
      <c r="M140" s="7"/>
      <c r="N140" s="7"/>
      <c r="O140" s="7"/>
      <c r="P140" s="7"/>
      <c r="Q140" s="7"/>
    </row>
    <row r="141" spans="1:17" customFormat="1" ht="26.25" customHeight="1" x14ac:dyDescent="0.2">
      <c r="A141" s="24" t="s">
        <v>102</v>
      </c>
      <c r="B141" s="25" t="s">
        <v>202</v>
      </c>
      <c r="C141" s="140" t="s">
        <v>205</v>
      </c>
      <c r="D141" s="27" t="s">
        <v>37</v>
      </c>
      <c r="E141" s="90">
        <v>908410000</v>
      </c>
      <c r="F141" s="158">
        <v>908410000</v>
      </c>
      <c r="G141" s="57" t="s">
        <v>31</v>
      </c>
      <c r="H141" s="142"/>
      <c r="I141" s="9"/>
      <c r="J141" s="7"/>
      <c r="K141" s="7"/>
      <c r="L141" s="7"/>
      <c r="M141" s="7"/>
      <c r="N141" s="7"/>
      <c r="O141" s="7"/>
      <c r="P141" s="7"/>
      <c r="Q141" s="7"/>
    </row>
    <row r="142" spans="1:17" customFormat="1" ht="66.75" customHeight="1" x14ac:dyDescent="0.2">
      <c r="A142" s="35" t="s">
        <v>206</v>
      </c>
      <c r="B142" s="124" t="s">
        <v>200</v>
      </c>
      <c r="C142" s="25" t="s">
        <v>207</v>
      </c>
      <c r="D142" s="27" t="s">
        <v>10</v>
      </c>
      <c r="E142" s="109">
        <v>825000000</v>
      </c>
      <c r="F142" s="120">
        <v>21516495000</v>
      </c>
      <c r="G142" s="57" t="s">
        <v>31</v>
      </c>
      <c r="H142" s="142"/>
      <c r="I142" s="9"/>
      <c r="J142" s="7"/>
      <c r="K142" s="7"/>
      <c r="L142" s="7"/>
      <c r="M142" s="7"/>
      <c r="N142" s="7"/>
      <c r="O142" s="7"/>
      <c r="P142" s="7"/>
      <c r="Q142" s="7"/>
    </row>
    <row r="143" spans="1:17" customFormat="1" ht="26.25" customHeight="1" x14ac:dyDescent="0.2">
      <c r="A143" s="35" t="s">
        <v>126</v>
      </c>
      <c r="B143" s="128" t="s">
        <v>208</v>
      </c>
      <c r="C143" s="151" t="s">
        <v>209</v>
      </c>
      <c r="D143" s="27" t="s">
        <v>26</v>
      </c>
      <c r="E143" s="109">
        <v>63000000</v>
      </c>
      <c r="F143" s="120">
        <v>1943190900</v>
      </c>
      <c r="G143" s="57" t="s">
        <v>31</v>
      </c>
      <c r="H143" s="142"/>
      <c r="I143" s="9"/>
      <c r="J143" s="7"/>
      <c r="K143" s="7"/>
      <c r="L143" s="7"/>
      <c r="M143" s="7"/>
      <c r="N143" s="7"/>
      <c r="O143" s="7"/>
      <c r="P143" s="7"/>
      <c r="Q143" s="7"/>
    </row>
    <row r="144" spans="1:17" customFormat="1" ht="12.6" customHeight="1" x14ac:dyDescent="0.2">
      <c r="A144" s="24" t="s">
        <v>210</v>
      </c>
      <c r="B144" s="244" t="s">
        <v>186</v>
      </c>
      <c r="C144" s="227" t="s">
        <v>211</v>
      </c>
      <c r="D144" s="230" t="s">
        <v>37</v>
      </c>
      <c r="E144" s="90"/>
      <c r="F144" s="158">
        <v>30000000</v>
      </c>
      <c r="G144" s="57" t="s">
        <v>31</v>
      </c>
      <c r="H144" s="142"/>
      <c r="I144" s="9"/>
      <c r="J144" s="7"/>
      <c r="K144" s="7"/>
      <c r="L144" s="7"/>
      <c r="M144" s="7"/>
      <c r="N144" s="7"/>
      <c r="O144" s="7"/>
      <c r="P144" s="7"/>
      <c r="Q144" s="7"/>
    </row>
    <row r="145" spans="1:17" customFormat="1" x14ac:dyDescent="0.2">
      <c r="A145" s="24" t="s">
        <v>102</v>
      </c>
      <c r="B145" s="245"/>
      <c r="C145" s="228"/>
      <c r="D145" s="231"/>
      <c r="E145" s="90"/>
      <c r="F145" s="158">
        <v>1500000000</v>
      </c>
      <c r="G145" s="57" t="s">
        <v>31</v>
      </c>
      <c r="H145" s="142"/>
      <c r="I145" s="9"/>
      <c r="J145" s="7"/>
      <c r="K145" s="7"/>
      <c r="L145" s="7"/>
      <c r="M145" s="7"/>
      <c r="N145" s="7"/>
      <c r="O145" s="7"/>
      <c r="P145" s="7"/>
      <c r="Q145" s="7"/>
    </row>
    <row r="146" spans="1:17" customFormat="1" x14ac:dyDescent="0.2">
      <c r="A146" s="24" t="s">
        <v>212</v>
      </c>
      <c r="B146" s="245"/>
      <c r="C146" s="228"/>
      <c r="D146" s="231"/>
      <c r="E146" s="90"/>
      <c r="F146" s="158">
        <v>2000000000</v>
      </c>
      <c r="G146" s="57" t="s">
        <v>31</v>
      </c>
      <c r="H146" s="142"/>
      <c r="I146" s="9"/>
      <c r="J146" s="7"/>
      <c r="K146" s="7"/>
      <c r="L146" s="7"/>
      <c r="M146" s="7"/>
      <c r="N146" s="7"/>
      <c r="O146" s="7"/>
      <c r="P146" s="7"/>
      <c r="Q146" s="7"/>
    </row>
    <row r="147" spans="1:17" customFormat="1" x14ac:dyDescent="0.2">
      <c r="A147" s="24" t="s">
        <v>48</v>
      </c>
      <c r="B147" s="245"/>
      <c r="C147" s="228"/>
      <c r="D147" s="231"/>
      <c r="E147" s="90"/>
      <c r="F147" s="158">
        <v>1000000000</v>
      </c>
      <c r="G147" s="57" t="s">
        <v>31</v>
      </c>
      <c r="H147" s="142"/>
      <c r="I147" s="9"/>
      <c r="J147" s="7"/>
      <c r="K147" s="7"/>
      <c r="L147" s="7"/>
      <c r="M147" s="7"/>
      <c r="N147" s="7"/>
      <c r="O147" s="7"/>
      <c r="P147" s="7"/>
      <c r="Q147" s="7"/>
    </row>
    <row r="148" spans="1:17" customFormat="1" x14ac:dyDescent="0.2">
      <c r="A148" s="24" t="s">
        <v>213</v>
      </c>
      <c r="B148" s="245"/>
      <c r="C148" s="228"/>
      <c r="D148" s="231"/>
      <c r="E148" s="90"/>
      <c r="F148" s="158">
        <v>100000000</v>
      </c>
      <c r="G148" s="57" t="s">
        <v>31</v>
      </c>
      <c r="H148" s="142"/>
      <c r="I148" s="9"/>
      <c r="J148" s="7"/>
      <c r="K148" s="7"/>
      <c r="L148" s="7"/>
      <c r="M148" s="7"/>
      <c r="N148" s="7"/>
      <c r="O148" s="7"/>
      <c r="P148" s="7"/>
      <c r="Q148" s="7"/>
    </row>
    <row r="149" spans="1:17" customFormat="1" x14ac:dyDescent="0.2">
      <c r="A149" s="24" t="s">
        <v>214</v>
      </c>
      <c r="B149" s="245"/>
      <c r="C149" s="228"/>
      <c r="D149" s="231"/>
      <c r="E149" s="90"/>
      <c r="F149" s="158">
        <v>500000000</v>
      </c>
      <c r="G149" s="57" t="s">
        <v>31</v>
      </c>
      <c r="H149" s="142"/>
      <c r="I149" s="9"/>
      <c r="J149" s="7"/>
      <c r="K149" s="7"/>
      <c r="L149" s="7"/>
      <c r="M149" s="7"/>
      <c r="N149" s="7"/>
      <c r="O149" s="7"/>
      <c r="P149" s="7"/>
      <c r="Q149" s="7"/>
    </row>
    <row r="150" spans="1:17" customFormat="1" x14ac:dyDescent="0.2">
      <c r="A150" s="24" t="s">
        <v>215</v>
      </c>
      <c r="B150" s="245"/>
      <c r="C150" s="228"/>
      <c r="D150" s="231"/>
      <c r="E150" s="90"/>
      <c r="F150" s="158">
        <v>95000000</v>
      </c>
      <c r="G150" s="57" t="s">
        <v>31</v>
      </c>
      <c r="H150" s="142"/>
      <c r="I150" s="9"/>
      <c r="J150" s="7"/>
      <c r="K150" s="7"/>
      <c r="L150" s="7"/>
      <c r="M150" s="7"/>
      <c r="N150" s="7"/>
      <c r="O150" s="7"/>
      <c r="P150" s="7"/>
      <c r="Q150" s="7"/>
    </row>
    <row r="151" spans="1:17" customFormat="1" x14ac:dyDescent="0.2">
      <c r="A151" s="24" t="s">
        <v>216</v>
      </c>
      <c r="B151" s="245"/>
      <c r="C151" s="228"/>
      <c r="D151" s="231"/>
      <c r="E151" s="90"/>
      <c r="F151" s="158">
        <v>30000000</v>
      </c>
      <c r="G151" s="57" t="s">
        <v>31</v>
      </c>
      <c r="H151" s="142"/>
      <c r="I151" s="9"/>
      <c r="J151" s="7"/>
      <c r="K151" s="7"/>
      <c r="L151" s="7"/>
      <c r="M151" s="7"/>
      <c r="N151" s="7"/>
      <c r="O151" s="7"/>
      <c r="P151" s="7"/>
      <c r="Q151" s="7"/>
    </row>
    <row r="152" spans="1:17" customFormat="1" x14ac:dyDescent="0.2">
      <c r="A152" s="92" t="s">
        <v>178</v>
      </c>
      <c r="B152" s="245"/>
      <c r="C152" s="228"/>
      <c r="D152" s="231"/>
      <c r="E152" s="95"/>
      <c r="F152" s="173">
        <v>2000000000</v>
      </c>
      <c r="G152" s="57" t="s">
        <v>31</v>
      </c>
      <c r="H152" s="142"/>
      <c r="I152" s="9"/>
      <c r="J152" s="7"/>
      <c r="K152" s="7"/>
      <c r="L152" s="7"/>
      <c r="M152" s="7"/>
      <c r="N152" s="7"/>
      <c r="O152" s="7"/>
      <c r="P152" s="7"/>
      <c r="Q152" s="7"/>
    </row>
    <row r="153" spans="1:17" customFormat="1" x14ac:dyDescent="0.2">
      <c r="A153" s="92" t="s">
        <v>217</v>
      </c>
      <c r="B153" s="245"/>
      <c r="C153" s="228"/>
      <c r="D153" s="231"/>
      <c r="E153" s="95"/>
      <c r="F153" s="173">
        <v>90000000</v>
      </c>
      <c r="G153" s="57" t="s">
        <v>31</v>
      </c>
      <c r="H153" s="142"/>
      <c r="I153" s="9"/>
      <c r="J153" s="7"/>
      <c r="K153" s="7"/>
      <c r="L153" s="7"/>
      <c r="M153" s="7"/>
      <c r="N153" s="7"/>
      <c r="O153" s="7"/>
      <c r="P153" s="7"/>
      <c r="Q153" s="7"/>
    </row>
    <row r="154" spans="1:17" customFormat="1" x14ac:dyDescent="0.2">
      <c r="A154" s="92" t="s">
        <v>218</v>
      </c>
      <c r="B154" s="245"/>
      <c r="C154" s="228"/>
      <c r="D154" s="231"/>
      <c r="E154" s="95"/>
      <c r="F154" s="173">
        <v>139000000</v>
      </c>
      <c r="G154" s="57" t="s">
        <v>31</v>
      </c>
      <c r="H154" s="142"/>
      <c r="I154" s="9"/>
      <c r="J154" s="7"/>
      <c r="K154" s="7"/>
      <c r="L154" s="7"/>
      <c r="M154" s="7"/>
      <c r="N154" s="7"/>
      <c r="O154" s="7"/>
      <c r="P154" s="7"/>
      <c r="Q154" s="7"/>
    </row>
    <row r="155" spans="1:17" customFormat="1" x14ac:dyDescent="0.2">
      <c r="A155" s="92" t="s">
        <v>219</v>
      </c>
      <c r="B155" s="246"/>
      <c r="C155" s="229"/>
      <c r="D155" s="232"/>
      <c r="E155" s="95"/>
      <c r="F155" s="173">
        <v>600000000</v>
      </c>
      <c r="G155" s="57" t="s">
        <v>31</v>
      </c>
      <c r="H155" s="142"/>
      <c r="I155" s="9"/>
      <c r="J155" s="7"/>
      <c r="K155" s="7"/>
      <c r="L155" s="7"/>
      <c r="M155" s="7"/>
      <c r="N155" s="7"/>
      <c r="O155" s="7"/>
      <c r="P155" s="7"/>
      <c r="Q155" s="7"/>
    </row>
    <row r="156" spans="1:17" customFormat="1" ht="45" customHeight="1" x14ac:dyDescent="0.2">
      <c r="A156" s="123" t="s">
        <v>175</v>
      </c>
      <c r="B156" s="151" t="s">
        <v>220</v>
      </c>
      <c r="C156" s="25" t="s">
        <v>221</v>
      </c>
      <c r="D156" s="27" t="s">
        <v>37</v>
      </c>
      <c r="E156" s="95"/>
      <c r="F156" s="173">
        <v>490000000</v>
      </c>
      <c r="G156" s="57" t="s">
        <v>31</v>
      </c>
      <c r="H156" s="142"/>
      <c r="I156" s="9"/>
      <c r="J156" s="7"/>
      <c r="K156" s="7"/>
      <c r="L156" s="7"/>
      <c r="M156" s="7"/>
      <c r="N156" s="7"/>
      <c r="O156" s="7"/>
      <c r="P156" s="7"/>
      <c r="Q156" s="7"/>
    </row>
    <row r="157" spans="1:17" customFormat="1" ht="37.5" customHeight="1" x14ac:dyDescent="0.2">
      <c r="A157" s="123" t="s">
        <v>175</v>
      </c>
      <c r="B157" s="151" t="s">
        <v>183</v>
      </c>
      <c r="C157" s="25" t="s">
        <v>222</v>
      </c>
      <c r="D157" s="27" t="s">
        <v>37</v>
      </c>
      <c r="E157" s="95"/>
      <c r="F157" s="173">
        <v>400000000</v>
      </c>
      <c r="G157" s="57" t="s">
        <v>11</v>
      </c>
      <c r="H157" s="142"/>
      <c r="I157" s="9"/>
      <c r="J157" s="7"/>
      <c r="K157" s="7"/>
      <c r="L157" s="7"/>
      <c r="M157" s="7"/>
      <c r="N157" s="7"/>
      <c r="O157" s="7"/>
      <c r="P157" s="7"/>
      <c r="Q157" s="7"/>
    </row>
    <row r="158" spans="1:17" customFormat="1" ht="26.25" customHeight="1" x14ac:dyDescent="0.2">
      <c r="A158" s="153" t="s">
        <v>178</v>
      </c>
      <c r="B158" s="151" t="s">
        <v>223</v>
      </c>
      <c r="C158" s="174" t="s">
        <v>224</v>
      </c>
      <c r="D158" s="27" t="s">
        <v>37</v>
      </c>
      <c r="E158" s="175"/>
      <c r="F158" s="176">
        <v>819900000</v>
      </c>
      <c r="G158" s="57" t="s">
        <v>111</v>
      </c>
      <c r="H158" s="142"/>
      <c r="I158" s="9"/>
      <c r="J158" s="7"/>
      <c r="K158" s="7"/>
      <c r="L158" s="7"/>
      <c r="M158" s="7"/>
      <c r="N158" s="7"/>
      <c r="O158" s="7"/>
      <c r="P158" s="7"/>
      <c r="Q158" s="7"/>
    </row>
    <row r="159" spans="1:17" customFormat="1" ht="26.25" customHeight="1" thickBot="1" x14ac:dyDescent="0.25">
      <c r="A159" s="177" t="s">
        <v>178</v>
      </c>
      <c r="B159" s="128" t="s">
        <v>200</v>
      </c>
      <c r="C159" s="174" t="s">
        <v>225</v>
      </c>
      <c r="D159" s="94" t="s">
        <v>37</v>
      </c>
      <c r="E159" s="95"/>
      <c r="F159" s="173">
        <v>1100000000</v>
      </c>
      <c r="G159" s="57" t="s">
        <v>31</v>
      </c>
      <c r="H159" s="142"/>
      <c r="I159" s="9"/>
      <c r="J159" s="7"/>
      <c r="K159" s="7"/>
      <c r="L159" s="7"/>
      <c r="M159" s="7"/>
      <c r="N159" s="7"/>
      <c r="O159" s="7"/>
      <c r="P159" s="7"/>
      <c r="Q159" s="7"/>
    </row>
    <row r="160" spans="1:17" customFormat="1" x14ac:dyDescent="0.2">
      <c r="A160" s="236">
        <v>2022</v>
      </c>
      <c r="B160" s="237"/>
      <c r="C160" s="237"/>
      <c r="D160" s="237"/>
      <c r="E160" s="237"/>
      <c r="F160" s="170">
        <f>SUM(F161:F191)</f>
        <v>47084564150</v>
      </c>
      <c r="G160" s="171"/>
      <c r="H160" s="8"/>
      <c r="I160" s="9"/>
      <c r="J160" s="7"/>
      <c r="K160" s="7"/>
      <c r="L160" s="7"/>
      <c r="M160" s="7"/>
      <c r="N160" s="7"/>
      <c r="O160" s="7"/>
      <c r="P160" s="7"/>
      <c r="Q160" s="7"/>
    </row>
    <row r="161" spans="1:17" customFormat="1" ht="12.6" customHeight="1" x14ac:dyDescent="0.2">
      <c r="A161" s="123" t="s">
        <v>226</v>
      </c>
      <c r="B161" s="247" t="s">
        <v>186</v>
      </c>
      <c r="C161" s="227" t="s">
        <v>211</v>
      </c>
      <c r="D161" s="230" t="s">
        <v>37</v>
      </c>
      <c r="E161" s="248"/>
      <c r="F161" s="176">
        <v>7665500000</v>
      </c>
      <c r="G161" s="57" t="s">
        <v>31</v>
      </c>
      <c r="H161" s="142"/>
      <c r="I161" s="9"/>
      <c r="J161" s="7"/>
      <c r="K161" s="7"/>
      <c r="L161" s="7"/>
      <c r="M161" s="7"/>
      <c r="N161" s="7"/>
      <c r="O161" s="7"/>
      <c r="P161" s="7"/>
      <c r="Q161" s="7"/>
    </row>
    <row r="162" spans="1:17" customFormat="1" ht="12.6" customHeight="1" x14ac:dyDescent="0.2">
      <c r="A162" s="123" t="s">
        <v>227</v>
      </c>
      <c r="B162" s="247"/>
      <c r="C162" s="228"/>
      <c r="D162" s="231"/>
      <c r="E162" s="249"/>
      <c r="F162" s="176">
        <v>3610400000</v>
      </c>
      <c r="G162" s="57" t="s">
        <v>31</v>
      </c>
      <c r="H162" s="142"/>
      <c r="I162" s="9"/>
      <c r="J162" s="7"/>
      <c r="K162" s="7"/>
      <c r="L162" s="7"/>
      <c r="M162" s="7"/>
      <c r="N162" s="7"/>
      <c r="O162" s="7"/>
      <c r="P162" s="7"/>
      <c r="Q162" s="7"/>
    </row>
    <row r="163" spans="1:17" customFormat="1" ht="12.6" customHeight="1" x14ac:dyDescent="0.2">
      <c r="A163" s="123" t="s">
        <v>228</v>
      </c>
      <c r="B163" s="247"/>
      <c r="C163" s="228"/>
      <c r="D163" s="231"/>
      <c r="E163" s="249"/>
      <c r="F163" s="176">
        <v>2500000000</v>
      </c>
      <c r="G163" s="57" t="s">
        <v>31</v>
      </c>
      <c r="H163" s="142"/>
      <c r="I163" s="9"/>
      <c r="J163" s="7"/>
      <c r="K163" s="7"/>
      <c r="L163" s="7"/>
      <c r="M163" s="7"/>
      <c r="N163" s="7"/>
      <c r="O163" s="7"/>
      <c r="P163" s="7"/>
      <c r="Q163" s="7"/>
    </row>
    <row r="164" spans="1:17" customFormat="1" ht="12.6" customHeight="1" x14ac:dyDescent="0.2">
      <c r="A164" s="123" t="s">
        <v>229</v>
      </c>
      <c r="B164" s="247"/>
      <c r="C164" s="228"/>
      <c r="D164" s="231"/>
      <c r="E164" s="249"/>
      <c r="F164" s="176">
        <v>1750000000</v>
      </c>
      <c r="G164" s="57" t="s">
        <v>31</v>
      </c>
      <c r="H164" s="142"/>
      <c r="I164" s="9"/>
      <c r="J164" s="7"/>
      <c r="K164" s="7"/>
      <c r="L164" s="7"/>
      <c r="M164" s="7"/>
      <c r="N164" s="7"/>
      <c r="O164" s="7"/>
      <c r="P164" s="7"/>
      <c r="Q164" s="7"/>
    </row>
    <row r="165" spans="1:17" customFormat="1" ht="12.6" customHeight="1" x14ac:dyDescent="0.2">
      <c r="A165" s="123" t="s">
        <v>48</v>
      </c>
      <c r="B165" s="247"/>
      <c r="C165" s="228"/>
      <c r="D165" s="231"/>
      <c r="E165" s="249"/>
      <c r="F165" s="176">
        <v>2760400000</v>
      </c>
      <c r="G165" s="57" t="s">
        <v>31</v>
      </c>
      <c r="H165" s="142"/>
      <c r="I165" s="9"/>
      <c r="J165" s="7"/>
      <c r="K165" s="7"/>
      <c r="L165" s="7"/>
      <c r="M165" s="7"/>
      <c r="N165" s="7"/>
      <c r="O165" s="7"/>
      <c r="P165" s="7"/>
      <c r="Q165" s="7"/>
    </row>
    <row r="166" spans="1:17" customFormat="1" ht="12.6" customHeight="1" x14ac:dyDescent="0.2">
      <c r="A166" s="123" t="s">
        <v>178</v>
      </c>
      <c r="B166" s="247"/>
      <c r="C166" s="228"/>
      <c r="D166" s="231"/>
      <c r="E166" s="249"/>
      <c r="F166" s="176">
        <v>2785050000</v>
      </c>
      <c r="G166" s="57" t="s">
        <v>31</v>
      </c>
      <c r="H166" s="142"/>
      <c r="I166" s="9"/>
      <c r="J166" s="7"/>
      <c r="K166" s="7"/>
      <c r="L166" s="7"/>
      <c r="M166" s="7"/>
      <c r="N166" s="7"/>
      <c r="O166" s="7"/>
      <c r="P166" s="7"/>
      <c r="Q166" s="7"/>
    </row>
    <row r="167" spans="1:17" customFormat="1" ht="12.6" customHeight="1" x14ac:dyDescent="0.2">
      <c r="A167" s="123" t="s">
        <v>230</v>
      </c>
      <c r="B167" s="247"/>
      <c r="C167" s="228"/>
      <c r="D167" s="231"/>
      <c r="E167" s="249"/>
      <c r="F167" s="176">
        <v>1500000000</v>
      </c>
      <c r="G167" s="57" t="s">
        <v>31</v>
      </c>
      <c r="H167" s="142"/>
      <c r="I167" s="9"/>
      <c r="J167" s="7"/>
      <c r="K167" s="7"/>
      <c r="L167" s="7"/>
      <c r="M167" s="7"/>
      <c r="N167" s="7"/>
      <c r="O167" s="7"/>
      <c r="P167" s="7"/>
      <c r="Q167" s="7"/>
    </row>
    <row r="168" spans="1:17" customFormat="1" ht="12.6" customHeight="1" x14ac:dyDescent="0.2">
      <c r="A168" s="123" t="s">
        <v>231</v>
      </c>
      <c r="B168" s="247"/>
      <c r="C168" s="228"/>
      <c r="D168" s="231"/>
      <c r="E168" s="249"/>
      <c r="F168" s="176">
        <v>600000000</v>
      </c>
      <c r="G168" s="57" t="s">
        <v>31</v>
      </c>
      <c r="H168" s="142"/>
      <c r="I168" s="9"/>
      <c r="J168" s="7"/>
      <c r="K168" s="7"/>
      <c r="L168" s="7"/>
      <c r="M168" s="7"/>
      <c r="N168" s="7"/>
      <c r="O168" s="7"/>
      <c r="P168" s="7"/>
      <c r="Q168" s="7"/>
    </row>
    <row r="169" spans="1:17" customFormat="1" ht="12.6" customHeight="1" x14ac:dyDescent="0.2">
      <c r="A169" s="123" t="s">
        <v>214</v>
      </c>
      <c r="B169" s="247"/>
      <c r="C169" s="228"/>
      <c r="D169" s="231"/>
      <c r="E169" s="249"/>
      <c r="F169" s="176">
        <v>460000000</v>
      </c>
      <c r="G169" s="57" t="s">
        <v>31</v>
      </c>
      <c r="H169" s="142"/>
      <c r="I169" s="9"/>
      <c r="J169" s="7"/>
      <c r="K169" s="7"/>
      <c r="L169" s="7"/>
      <c r="M169" s="7"/>
      <c r="N169" s="7"/>
      <c r="O169" s="7"/>
      <c r="P169" s="7"/>
      <c r="Q169" s="7"/>
    </row>
    <row r="170" spans="1:17" customFormat="1" ht="12.6" customHeight="1" x14ac:dyDescent="0.2">
      <c r="A170" s="123" t="s">
        <v>232</v>
      </c>
      <c r="B170" s="247"/>
      <c r="C170" s="228"/>
      <c r="D170" s="231"/>
      <c r="E170" s="249"/>
      <c r="F170" s="176">
        <v>150000000</v>
      </c>
      <c r="G170" s="57" t="s">
        <v>31</v>
      </c>
      <c r="H170" s="142"/>
      <c r="I170" s="9"/>
      <c r="J170" s="7"/>
      <c r="K170" s="7"/>
      <c r="L170" s="7"/>
      <c r="M170" s="7"/>
      <c r="N170" s="7"/>
      <c r="O170" s="7"/>
      <c r="P170" s="7"/>
      <c r="Q170" s="7"/>
    </row>
    <row r="171" spans="1:17" customFormat="1" ht="12.6" customHeight="1" x14ac:dyDescent="0.2">
      <c r="A171" s="123" t="s">
        <v>233</v>
      </c>
      <c r="B171" s="247"/>
      <c r="C171" s="228"/>
      <c r="D171" s="231"/>
      <c r="E171" s="249"/>
      <c r="F171" s="176">
        <v>252300000</v>
      </c>
      <c r="G171" s="57" t="s">
        <v>31</v>
      </c>
      <c r="H171" s="142"/>
      <c r="I171" s="9"/>
      <c r="J171" s="7"/>
      <c r="K171" s="7"/>
      <c r="L171" s="7"/>
      <c r="M171" s="7"/>
      <c r="N171" s="7"/>
      <c r="O171" s="7"/>
      <c r="P171" s="7"/>
      <c r="Q171" s="7"/>
    </row>
    <row r="172" spans="1:17" customFormat="1" ht="12.6" customHeight="1" x14ac:dyDescent="0.2">
      <c r="A172" s="123" t="s">
        <v>234</v>
      </c>
      <c r="B172" s="247"/>
      <c r="C172" s="228"/>
      <c r="D172" s="231"/>
      <c r="E172" s="249"/>
      <c r="F172" s="176">
        <v>250000000</v>
      </c>
      <c r="G172" s="57" t="s">
        <v>31</v>
      </c>
      <c r="H172" s="142"/>
      <c r="I172" s="9"/>
      <c r="J172" s="7"/>
      <c r="K172" s="7"/>
      <c r="L172" s="7"/>
      <c r="M172" s="7"/>
      <c r="N172" s="7"/>
      <c r="O172" s="7"/>
      <c r="P172" s="7"/>
      <c r="Q172" s="7"/>
    </row>
    <row r="173" spans="1:17" customFormat="1" ht="12.6" customHeight="1" x14ac:dyDescent="0.2">
      <c r="A173" s="123" t="s">
        <v>235</v>
      </c>
      <c r="B173" s="247"/>
      <c r="C173" s="228"/>
      <c r="D173" s="231"/>
      <c r="E173" s="249"/>
      <c r="F173" s="176">
        <v>183000000</v>
      </c>
      <c r="G173" s="57" t="s">
        <v>31</v>
      </c>
      <c r="H173" s="142"/>
      <c r="I173" s="9"/>
      <c r="J173" s="7"/>
      <c r="K173" s="7"/>
      <c r="L173" s="7"/>
      <c r="M173" s="7"/>
      <c r="N173" s="7"/>
      <c r="O173" s="7"/>
      <c r="P173" s="7"/>
      <c r="Q173" s="7"/>
    </row>
    <row r="174" spans="1:17" customFormat="1" ht="12.6" customHeight="1" x14ac:dyDescent="0.2">
      <c r="A174" s="123" t="s">
        <v>236</v>
      </c>
      <c r="B174" s="247"/>
      <c r="C174" s="228"/>
      <c r="D174" s="231"/>
      <c r="E174" s="249"/>
      <c r="F174" s="176">
        <v>175000000</v>
      </c>
      <c r="G174" s="57" t="s">
        <v>31</v>
      </c>
      <c r="H174" s="142"/>
      <c r="I174" s="9"/>
      <c r="J174" s="7"/>
      <c r="K174" s="7"/>
      <c r="L174" s="7"/>
      <c r="M174" s="7"/>
      <c r="N174" s="7"/>
      <c r="O174" s="7"/>
      <c r="P174" s="7"/>
      <c r="Q174" s="7"/>
    </row>
    <row r="175" spans="1:17" customFormat="1" x14ac:dyDescent="0.2">
      <c r="A175" s="123" t="s">
        <v>195</v>
      </c>
      <c r="B175" s="247"/>
      <c r="C175" s="228"/>
      <c r="D175" s="231"/>
      <c r="E175" s="249"/>
      <c r="F175" s="176">
        <v>70000000</v>
      </c>
      <c r="G175" s="57" t="s">
        <v>31</v>
      </c>
      <c r="H175" s="142"/>
      <c r="I175" s="9"/>
      <c r="J175" s="7"/>
      <c r="K175" s="7"/>
      <c r="L175" s="7"/>
      <c r="M175" s="7"/>
      <c r="N175" s="7"/>
      <c r="O175" s="7"/>
      <c r="P175" s="7"/>
      <c r="Q175" s="7"/>
    </row>
    <row r="176" spans="1:17" customFormat="1" ht="12.95" customHeight="1" x14ac:dyDescent="0.2">
      <c r="A176" s="123" t="s">
        <v>237</v>
      </c>
      <c r="B176" s="247"/>
      <c r="C176" s="228"/>
      <c r="D176" s="231"/>
      <c r="E176" s="249"/>
      <c r="F176" s="176">
        <v>93500000</v>
      </c>
      <c r="G176" s="57" t="s">
        <v>31</v>
      </c>
      <c r="H176" s="142"/>
      <c r="I176" s="9"/>
      <c r="J176" s="7"/>
      <c r="K176" s="7"/>
      <c r="L176" s="7"/>
      <c r="M176" s="7"/>
      <c r="N176" s="7"/>
      <c r="O176" s="7"/>
      <c r="P176" s="7"/>
      <c r="Q176" s="7"/>
    </row>
    <row r="177" spans="1:17" customFormat="1" x14ac:dyDescent="0.2">
      <c r="A177" s="123" t="s">
        <v>238</v>
      </c>
      <c r="B177" s="247"/>
      <c r="C177" s="228"/>
      <c r="D177" s="231"/>
      <c r="E177" s="249"/>
      <c r="F177" s="176">
        <v>110000000</v>
      </c>
      <c r="G177" s="57" t="s">
        <v>31</v>
      </c>
      <c r="H177" s="142"/>
      <c r="I177" s="9"/>
      <c r="J177" s="7"/>
      <c r="K177" s="7"/>
      <c r="L177" s="7"/>
      <c r="M177" s="7"/>
      <c r="N177" s="7"/>
      <c r="O177" s="7"/>
      <c r="P177" s="7"/>
      <c r="Q177" s="7"/>
    </row>
    <row r="178" spans="1:17" customFormat="1" ht="12.95" customHeight="1" x14ac:dyDescent="0.2">
      <c r="A178" s="123" t="s">
        <v>239</v>
      </c>
      <c r="B178" s="247"/>
      <c r="C178" s="228"/>
      <c r="D178" s="231"/>
      <c r="E178" s="249"/>
      <c r="F178" s="176">
        <v>74000000</v>
      </c>
      <c r="G178" s="57" t="s">
        <v>31</v>
      </c>
      <c r="H178" s="142"/>
      <c r="I178" s="9"/>
      <c r="J178" s="7"/>
      <c r="K178" s="7"/>
      <c r="L178" s="7"/>
      <c r="M178" s="7"/>
      <c r="N178" s="7"/>
      <c r="O178" s="7"/>
      <c r="P178" s="7"/>
      <c r="Q178" s="7"/>
    </row>
    <row r="179" spans="1:17" customFormat="1" x14ac:dyDescent="0.2">
      <c r="A179" s="123" t="s">
        <v>240</v>
      </c>
      <c r="B179" s="247"/>
      <c r="C179" s="228"/>
      <c r="D179" s="231"/>
      <c r="E179" s="249"/>
      <c r="F179" s="176">
        <v>50000000</v>
      </c>
      <c r="G179" s="57" t="s">
        <v>31</v>
      </c>
      <c r="H179" s="142"/>
      <c r="I179" s="9"/>
      <c r="J179" s="7"/>
      <c r="K179" s="7"/>
      <c r="L179" s="7"/>
      <c r="M179" s="7"/>
      <c r="N179" s="7"/>
      <c r="O179" s="7"/>
      <c r="P179" s="7"/>
      <c r="Q179" s="7"/>
    </row>
    <row r="180" spans="1:17" customFormat="1" x14ac:dyDescent="0.2">
      <c r="A180" s="123" t="s">
        <v>241</v>
      </c>
      <c r="B180" s="247"/>
      <c r="C180" s="228"/>
      <c r="D180" s="231"/>
      <c r="E180" s="249"/>
      <c r="F180" s="176">
        <v>31000000</v>
      </c>
      <c r="G180" s="57" t="s">
        <v>31</v>
      </c>
      <c r="H180" s="142"/>
      <c r="I180" s="9"/>
      <c r="J180" s="7"/>
      <c r="K180" s="7"/>
      <c r="L180" s="7"/>
      <c r="M180" s="7"/>
      <c r="N180" s="7"/>
      <c r="O180" s="7"/>
      <c r="P180" s="7"/>
      <c r="Q180" s="7"/>
    </row>
    <row r="181" spans="1:17" customFormat="1" x14ac:dyDescent="0.2">
      <c r="A181" s="123" t="s">
        <v>242</v>
      </c>
      <c r="B181" s="247"/>
      <c r="C181" s="228"/>
      <c r="D181" s="231"/>
      <c r="E181" s="249"/>
      <c r="F181" s="176">
        <v>65000000</v>
      </c>
      <c r="G181" s="57" t="s">
        <v>31</v>
      </c>
      <c r="H181" s="142"/>
      <c r="I181" s="9"/>
      <c r="J181" s="7"/>
      <c r="K181" s="7"/>
      <c r="L181" s="7"/>
      <c r="M181" s="7"/>
      <c r="N181" s="7"/>
      <c r="O181" s="7"/>
      <c r="P181" s="7"/>
      <c r="Q181" s="7"/>
    </row>
    <row r="182" spans="1:17" customFormat="1" x14ac:dyDescent="0.2">
      <c r="A182" s="123" t="s">
        <v>243</v>
      </c>
      <c r="B182" s="247"/>
      <c r="C182" s="228"/>
      <c r="D182" s="231"/>
      <c r="E182" s="249"/>
      <c r="F182" s="176">
        <v>14000000</v>
      </c>
      <c r="G182" s="57" t="s">
        <v>31</v>
      </c>
      <c r="H182" s="142"/>
      <c r="I182" s="9"/>
      <c r="J182" s="7"/>
      <c r="K182" s="7"/>
      <c r="L182" s="7"/>
      <c r="M182" s="7"/>
      <c r="N182" s="7"/>
      <c r="O182" s="7"/>
      <c r="P182" s="7"/>
      <c r="Q182" s="7"/>
    </row>
    <row r="183" spans="1:17" customFormat="1" x14ac:dyDescent="0.2">
      <c r="A183" s="123" t="s">
        <v>244</v>
      </c>
      <c r="B183" s="247"/>
      <c r="C183" s="228"/>
      <c r="D183" s="231"/>
      <c r="E183" s="249"/>
      <c r="F183" s="176">
        <v>8000000</v>
      </c>
      <c r="G183" s="57" t="s">
        <v>31</v>
      </c>
      <c r="H183" s="142"/>
      <c r="I183" s="9"/>
      <c r="J183" s="7"/>
      <c r="K183" s="7"/>
      <c r="L183" s="7"/>
      <c r="M183" s="7"/>
      <c r="N183" s="7"/>
      <c r="O183" s="7"/>
      <c r="P183" s="7"/>
      <c r="Q183" s="7"/>
    </row>
    <row r="184" spans="1:17" customFormat="1" x14ac:dyDescent="0.2">
      <c r="A184" s="123" t="s">
        <v>245</v>
      </c>
      <c r="B184" s="247"/>
      <c r="C184" s="228"/>
      <c r="D184" s="231"/>
      <c r="E184" s="249"/>
      <c r="F184" s="176">
        <v>1000000</v>
      </c>
      <c r="G184" s="57" t="s">
        <v>31</v>
      </c>
      <c r="H184" s="142"/>
      <c r="I184" s="9"/>
      <c r="J184" s="7"/>
      <c r="K184" s="7"/>
      <c r="L184" s="7"/>
      <c r="M184" s="7"/>
      <c r="N184" s="7"/>
      <c r="O184" s="7"/>
      <c r="P184" s="7"/>
      <c r="Q184" s="7"/>
    </row>
    <row r="185" spans="1:17" customFormat="1" x14ac:dyDescent="0.2">
      <c r="A185" s="123" t="s">
        <v>246</v>
      </c>
      <c r="B185" s="247"/>
      <c r="C185" s="228"/>
      <c r="D185" s="231"/>
      <c r="E185" s="249"/>
      <c r="F185" s="176">
        <v>3000000</v>
      </c>
      <c r="G185" s="57" t="s">
        <v>31</v>
      </c>
      <c r="H185" s="142"/>
      <c r="I185" s="9"/>
      <c r="J185" s="7"/>
      <c r="K185" s="7"/>
      <c r="L185" s="7"/>
      <c r="M185" s="7"/>
      <c r="N185" s="7"/>
      <c r="O185" s="7"/>
      <c r="P185" s="7"/>
      <c r="Q185" s="7"/>
    </row>
    <row r="186" spans="1:17" customFormat="1" ht="27.75" customHeight="1" x14ac:dyDescent="0.2">
      <c r="A186" s="123" t="s">
        <v>28</v>
      </c>
      <c r="B186" s="124" t="s">
        <v>247</v>
      </c>
      <c r="C186" s="25" t="s">
        <v>248</v>
      </c>
      <c r="D186" s="27" t="s">
        <v>249</v>
      </c>
      <c r="E186" s="90">
        <v>100000000</v>
      </c>
      <c r="F186" s="173">
        <v>2925490000</v>
      </c>
      <c r="G186" s="57" t="s">
        <v>31</v>
      </c>
      <c r="H186" s="142"/>
      <c r="I186" s="9"/>
      <c r="J186" s="7"/>
      <c r="K186" s="7"/>
      <c r="L186" s="7"/>
      <c r="M186" s="7"/>
      <c r="N186" s="7"/>
      <c r="O186" s="7"/>
      <c r="P186" s="7"/>
      <c r="Q186" s="7"/>
    </row>
    <row r="187" spans="1:17" customFormat="1" ht="46.5" customHeight="1" x14ac:dyDescent="0.2">
      <c r="A187" s="123" t="s">
        <v>28</v>
      </c>
      <c r="B187" s="124" t="s">
        <v>250</v>
      </c>
      <c r="C187" s="140" t="s">
        <v>251</v>
      </c>
      <c r="D187" s="27" t="s">
        <v>249</v>
      </c>
      <c r="E187" s="90">
        <v>34000000</v>
      </c>
      <c r="F187" s="173">
        <v>994666600</v>
      </c>
      <c r="G187" s="57" t="s">
        <v>31</v>
      </c>
      <c r="H187" s="142"/>
      <c r="I187" s="9"/>
      <c r="J187" s="7"/>
      <c r="K187" s="7"/>
      <c r="L187" s="7"/>
      <c r="M187" s="7"/>
      <c r="N187" s="7"/>
      <c r="O187" s="7"/>
      <c r="P187" s="7"/>
      <c r="Q187" s="7"/>
    </row>
    <row r="188" spans="1:17" customFormat="1" ht="46.5" customHeight="1" x14ac:dyDescent="0.2">
      <c r="A188" s="123" t="s">
        <v>28</v>
      </c>
      <c r="B188" s="124" t="s">
        <v>250</v>
      </c>
      <c r="C188" s="140" t="s">
        <v>252</v>
      </c>
      <c r="D188" s="27" t="s">
        <v>249</v>
      </c>
      <c r="E188" s="90">
        <v>177000000</v>
      </c>
      <c r="F188" s="158">
        <v>5178117300</v>
      </c>
      <c r="G188" s="57" t="s">
        <v>31</v>
      </c>
      <c r="H188" s="142"/>
      <c r="I188" s="9"/>
      <c r="J188" s="7"/>
      <c r="K188" s="7"/>
      <c r="L188" s="7"/>
      <c r="M188" s="7"/>
      <c r="N188" s="7"/>
      <c r="O188" s="7"/>
      <c r="P188" s="7"/>
      <c r="Q188" s="7"/>
    </row>
    <row r="189" spans="1:17" customFormat="1" ht="25.5" customHeight="1" x14ac:dyDescent="0.2">
      <c r="A189" s="123" t="s">
        <v>126</v>
      </c>
      <c r="B189" s="124" t="s">
        <v>253</v>
      </c>
      <c r="C189" s="140" t="s">
        <v>254</v>
      </c>
      <c r="D189" s="27" t="s">
        <v>26</v>
      </c>
      <c r="E189" s="90">
        <v>300000000</v>
      </c>
      <c r="F189" s="158">
        <v>10637610000</v>
      </c>
      <c r="G189" s="178" t="s">
        <v>11</v>
      </c>
      <c r="H189" s="142"/>
      <c r="I189" s="9"/>
      <c r="J189" s="7"/>
      <c r="K189" s="7"/>
      <c r="L189" s="7"/>
      <c r="M189" s="7"/>
      <c r="N189" s="7"/>
      <c r="O189" s="7"/>
      <c r="P189" s="7"/>
      <c r="Q189" s="7"/>
    </row>
    <row r="190" spans="1:17" customFormat="1" ht="28.5" customHeight="1" x14ac:dyDescent="0.2">
      <c r="A190" s="179" t="s">
        <v>255</v>
      </c>
      <c r="B190" s="128" t="s">
        <v>200</v>
      </c>
      <c r="C190" s="174" t="s">
        <v>256</v>
      </c>
      <c r="D190" s="27" t="s">
        <v>26</v>
      </c>
      <c r="E190" s="95">
        <v>32500000</v>
      </c>
      <c r="F190" s="173">
        <v>1262225250</v>
      </c>
      <c r="G190" s="57" t="s">
        <v>31</v>
      </c>
      <c r="H190" s="142"/>
      <c r="I190" s="9"/>
      <c r="J190" s="7"/>
      <c r="K190" s="7"/>
      <c r="L190" s="7"/>
      <c r="M190" s="7"/>
      <c r="N190" s="7"/>
      <c r="O190" s="7"/>
      <c r="P190" s="7"/>
      <c r="Q190" s="7"/>
    </row>
    <row r="191" spans="1:17" s="34" customFormat="1" ht="24.75" customHeight="1" thickBot="1" x14ac:dyDescent="0.25">
      <c r="A191" s="46" t="s">
        <v>257</v>
      </c>
      <c r="B191" s="129" t="s">
        <v>208</v>
      </c>
      <c r="C191" s="47" t="s">
        <v>258</v>
      </c>
      <c r="D191" s="27" t="s">
        <v>26</v>
      </c>
      <c r="E191" s="180">
        <v>30000000</v>
      </c>
      <c r="F191" s="181">
        <v>925305000</v>
      </c>
      <c r="G191" s="57" t="s">
        <v>31</v>
      </c>
      <c r="H191" s="182"/>
      <c r="I191" s="32"/>
      <c r="J191" s="33"/>
      <c r="K191" s="33"/>
      <c r="L191" s="33"/>
      <c r="M191" s="33"/>
      <c r="N191" s="33"/>
      <c r="O191" s="33"/>
      <c r="P191" s="33"/>
      <c r="Q191" s="33"/>
    </row>
    <row r="192" spans="1:17" customFormat="1" x14ac:dyDescent="0.2">
      <c r="A192" s="236">
        <v>2023</v>
      </c>
      <c r="B192" s="237"/>
      <c r="C192" s="237"/>
      <c r="D192" s="237"/>
      <c r="E192" s="237"/>
      <c r="F192" s="170">
        <f>SUM(F193:F206)</f>
        <v>40578893847.589996</v>
      </c>
      <c r="G192" s="171"/>
      <c r="H192" s="8"/>
      <c r="I192" s="9"/>
      <c r="J192" s="7"/>
      <c r="K192" s="7"/>
      <c r="L192" s="7"/>
      <c r="M192" s="7"/>
      <c r="N192" s="7"/>
      <c r="O192" s="7"/>
      <c r="P192" s="7"/>
      <c r="Q192" s="7"/>
    </row>
    <row r="193" spans="1:17" s="34" customFormat="1" ht="25.5" customHeight="1" x14ac:dyDescent="0.2">
      <c r="A193" s="179" t="s">
        <v>259</v>
      </c>
      <c r="B193" s="128" t="s">
        <v>200</v>
      </c>
      <c r="C193" s="174" t="s">
        <v>260</v>
      </c>
      <c r="D193" s="27" t="s">
        <v>26</v>
      </c>
      <c r="E193" s="154">
        <v>300000000</v>
      </c>
      <c r="F193" s="176">
        <v>11916780000</v>
      </c>
      <c r="G193" s="57" t="s">
        <v>31</v>
      </c>
      <c r="H193" s="182">
        <v>39.7226</v>
      </c>
      <c r="I193" s="32"/>
      <c r="J193" s="33"/>
      <c r="K193" s="33"/>
      <c r="L193" s="33"/>
      <c r="M193" s="33"/>
      <c r="N193" s="33"/>
      <c r="O193" s="33"/>
      <c r="P193" s="33"/>
      <c r="Q193" s="33"/>
    </row>
    <row r="194" spans="1:17" s="34" customFormat="1" x14ac:dyDescent="0.2">
      <c r="A194" s="123" t="str">
        <f>A165</f>
        <v>АТ "Укрексімбанк"</v>
      </c>
      <c r="B194" s="227" t="s">
        <v>261</v>
      </c>
      <c r="C194" s="227" t="s">
        <v>211</v>
      </c>
      <c r="D194" s="27" t="s">
        <v>37</v>
      </c>
      <c r="E194" s="238"/>
      <c r="F194" s="183">
        <v>1000000000</v>
      </c>
      <c r="G194" s="57" t="s">
        <v>31</v>
      </c>
      <c r="H194" s="182"/>
      <c r="I194" s="32"/>
      <c r="J194" s="33"/>
      <c r="K194" s="33"/>
      <c r="L194" s="33"/>
      <c r="M194" s="33"/>
      <c r="N194" s="33"/>
      <c r="O194" s="33"/>
      <c r="P194" s="33"/>
      <c r="Q194" s="33"/>
    </row>
    <row r="195" spans="1:17" s="34" customFormat="1" x14ac:dyDescent="0.2">
      <c r="A195" s="123" t="str">
        <f>A171</f>
        <v>АТ "Банк Кредит Дніпро"</v>
      </c>
      <c r="B195" s="228"/>
      <c r="C195" s="228"/>
      <c r="D195" s="27"/>
      <c r="E195" s="239"/>
      <c r="F195" s="183">
        <v>200000000</v>
      </c>
      <c r="G195" s="57" t="s">
        <v>31</v>
      </c>
      <c r="H195" s="182"/>
      <c r="I195" s="32"/>
      <c r="J195" s="33"/>
      <c r="K195" s="33"/>
      <c r="L195" s="33"/>
      <c r="M195" s="33"/>
      <c r="N195" s="33"/>
      <c r="O195" s="33"/>
      <c r="P195" s="33"/>
      <c r="Q195" s="33"/>
    </row>
    <row r="196" spans="1:17" s="34" customFormat="1" x14ac:dyDescent="0.2">
      <c r="A196" s="123" t="str">
        <f>A164</f>
        <v>АТ "ПроКредит Банк"</v>
      </c>
      <c r="B196" s="228"/>
      <c r="C196" s="228"/>
      <c r="D196" s="27"/>
      <c r="E196" s="239"/>
      <c r="F196" s="183">
        <v>350000000</v>
      </c>
      <c r="G196" s="57" t="s">
        <v>31</v>
      </c>
      <c r="H196" s="182"/>
      <c r="I196" s="32"/>
      <c r="J196" s="33"/>
      <c r="K196" s="33"/>
      <c r="L196" s="33"/>
      <c r="M196" s="33"/>
      <c r="N196" s="33"/>
      <c r="O196" s="33"/>
      <c r="P196" s="33"/>
      <c r="Q196" s="33"/>
    </row>
    <row r="197" spans="1:17" s="34" customFormat="1" x14ac:dyDescent="0.2">
      <c r="A197" s="123" t="str">
        <f t="shared" ref="A197" si="0">A161</f>
        <v>АТ КБ "Приватбанк"</v>
      </c>
      <c r="B197" s="228"/>
      <c r="C197" s="228"/>
      <c r="D197" s="27"/>
      <c r="E197" s="239"/>
      <c r="F197" s="183">
        <v>3000000000</v>
      </c>
      <c r="G197" s="57" t="s">
        <v>31</v>
      </c>
      <c r="H197" s="182"/>
      <c r="I197" s="32"/>
      <c r="J197" s="33"/>
      <c r="K197" s="33"/>
      <c r="L197" s="33"/>
      <c r="M197" s="33"/>
      <c r="N197" s="33"/>
      <c r="O197" s="33"/>
      <c r="P197" s="33"/>
      <c r="Q197" s="33"/>
    </row>
    <row r="198" spans="1:17" s="34" customFormat="1" x14ac:dyDescent="0.2">
      <c r="A198" s="123" t="str">
        <f>A176</f>
        <v>ПАТ "МТБ Банк"</v>
      </c>
      <c r="B198" s="228"/>
      <c r="C198" s="228"/>
      <c r="D198" s="27"/>
      <c r="E198" s="239"/>
      <c r="F198" s="183">
        <v>30000000</v>
      </c>
      <c r="G198" s="57" t="s">
        <v>31</v>
      </c>
      <c r="H198" s="182"/>
      <c r="I198" s="32"/>
      <c r="J198" s="33"/>
      <c r="K198" s="33"/>
      <c r="L198" s="33"/>
      <c r="M198" s="33"/>
      <c r="N198" s="33"/>
      <c r="O198" s="33"/>
      <c r="P198" s="33"/>
      <c r="Q198" s="33"/>
    </row>
    <row r="199" spans="1:17" s="34" customFormat="1" x14ac:dyDescent="0.2">
      <c r="A199" s="123" t="str">
        <f>A163</f>
        <v>АТ "ПУМБ"</v>
      </c>
      <c r="B199" s="228"/>
      <c r="C199" s="228"/>
      <c r="D199" s="27"/>
      <c r="E199" s="239"/>
      <c r="F199" s="183">
        <v>1000000000</v>
      </c>
      <c r="G199" s="57" t="s">
        <v>31</v>
      </c>
      <c r="H199" s="182"/>
      <c r="I199" s="32"/>
      <c r="J199" s="33"/>
      <c r="K199" s="33"/>
      <c r="L199" s="33"/>
      <c r="M199" s="33"/>
      <c r="N199" s="33"/>
      <c r="O199" s="33"/>
      <c r="P199" s="33"/>
      <c r="Q199" s="33"/>
    </row>
    <row r="200" spans="1:17" s="34" customFormat="1" x14ac:dyDescent="0.2">
      <c r="A200" s="184" t="s">
        <v>262</v>
      </c>
      <c r="B200" s="228"/>
      <c r="C200" s="228"/>
      <c r="D200" s="27"/>
      <c r="E200" s="239"/>
      <c r="F200" s="183">
        <v>134000000</v>
      </c>
      <c r="G200" s="57" t="s">
        <v>31</v>
      </c>
      <c r="H200" s="182"/>
      <c r="I200" s="32"/>
      <c r="J200" s="33"/>
      <c r="K200" s="33"/>
      <c r="L200" s="33"/>
      <c r="M200" s="33"/>
      <c r="N200" s="33"/>
      <c r="O200" s="33"/>
      <c r="P200" s="33"/>
      <c r="Q200" s="33"/>
    </row>
    <row r="201" spans="1:17" s="34" customFormat="1" x14ac:dyDescent="0.2">
      <c r="A201" s="123" t="str">
        <f>A164</f>
        <v>АТ "ПроКредит Банк"</v>
      </c>
      <c r="B201" s="228"/>
      <c r="C201" s="228"/>
      <c r="D201" s="27"/>
      <c r="E201" s="239"/>
      <c r="F201" s="183">
        <v>100000000</v>
      </c>
      <c r="G201" s="57" t="s">
        <v>31</v>
      </c>
      <c r="H201" s="182"/>
      <c r="I201" s="32"/>
      <c r="J201" s="33"/>
      <c r="K201" s="33"/>
      <c r="L201" s="33"/>
      <c r="M201" s="33"/>
      <c r="N201" s="33"/>
      <c r="O201" s="33"/>
      <c r="P201" s="33"/>
      <c r="Q201" s="33"/>
    </row>
    <row r="202" spans="1:17" s="34" customFormat="1" x14ac:dyDescent="0.2">
      <c r="A202" s="123" t="s">
        <v>263</v>
      </c>
      <c r="B202" s="229"/>
      <c r="C202" s="229"/>
      <c r="D202" s="27"/>
      <c r="E202" s="240"/>
      <c r="F202" s="183">
        <v>1840000000</v>
      </c>
      <c r="G202" s="57" t="s">
        <v>31</v>
      </c>
      <c r="H202" s="182"/>
      <c r="I202" s="32"/>
      <c r="J202" s="33"/>
      <c r="K202" s="33"/>
      <c r="L202" s="33"/>
      <c r="M202" s="33"/>
      <c r="N202" s="33"/>
      <c r="O202" s="33"/>
      <c r="P202" s="33"/>
      <c r="Q202" s="33"/>
    </row>
    <row r="203" spans="1:17" s="34" customFormat="1" ht="27" customHeight="1" x14ac:dyDescent="0.2">
      <c r="A203" s="92" t="s">
        <v>178</v>
      </c>
      <c r="B203" s="128" t="s">
        <v>264</v>
      </c>
      <c r="C203" s="124" t="s">
        <v>265</v>
      </c>
      <c r="D203" s="27" t="s">
        <v>37</v>
      </c>
      <c r="E203" s="185"/>
      <c r="F203" s="183">
        <v>6086788247.5900002</v>
      </c>
      <c r="G203" s="57" t="s">
        <v>31</v>
      </c>
      <c r="H203" s="182"/>
      <c r="I203" s="32"/>
      <c r="J203" s="33"/>
      <c r="K203" s="33"/>
      <c r="L203" s="33"/>
      <c r="M203" s="33"/>
      <c r="N203" s="33"/>
      <c r="O203" s="33"/>
      <c r="P203" s="33"/>
      <c r="Q203" s="33"/>
    </row>
    <row r="204" spans="1:17" s="34" customFormat="1" ht="25.5" customHeight="1" x14ac:dyDescent="0.2">
      <c r="A204" s="123" t="s">
        <v>48</v>
      </c>
      <c r="B204" s="128" t="s">
        <v>264</v>
      </c>
      <c r="C204" s="124" t="s">
        <v>265</v>
      </c>
      <c r="D204" s="27" t="s">
        <v>37</v>
      </c>
      <c r="E204" s="185"/>
      <c r="F204" s="183">
        <v>5979116000</v>
      </c>
      <c r="G204" s="57" t="s">
        <v>31</v>
      </c>
      <c r="H204" s="182"/>
      <c r="I204" s="32"/>
      <c r="J204" s="33"/>
      <c r="K204" s="33"/>
      <c r="L204" s="33"/>
      <c r="M204" s="33"/>
      <c r="N204" s="33"/>
      <c r="O204" s="33"/>
      <c r="P204" s="33"/>
      <c r="Q204" s="33"/>
    </row>
    <row r="205" spans="1:17" s="34" customFormat="1" ht="17.25" customHeight="1" x14ac:dyDescent="0.2">
      <c r="A205" s="123" t="s">
        <v>126</v>
      </c>
      <c r="B205" s="124" t="s">
        <v>266</v>
      </c>
      <c r="C205" s="124" t="s">
        <v>267</v>
      </c>
      <c r="D205" s="27" t="s">
        <v>26</v>
      </c>
      <c r="E205" s="154">
        <v>200000000</v>
      </c>
      <c r="F205" s="183">
        <v>7929219999.999999</v>
      </c>
      <c r="G205" s="57" t="s">
        <v>31</v>
      </c>
      <c r="H205" s="182"/>
      <c r="I205" s="32"/>
      <c r="J205" s="33"/>
      <c r="K205" s="33"/>
      <c r="L205" s="33"/>
      <c r="M205" s="33"/>
      <c r="N205" s="33"/>
      <c r="O205" s="33"/>
      <c r="P205" s="33"/>
      <c r="Q205" s="33"/>
    </row>
    <row r="206" spans="1:17" s="34" customFormat="1" ht="35.25" customHeight="1" thickBot="1" x14ac:dyDescent="0.25">
      <c r="A206" s="123" t="s">
        <v>255</v>
      </c>
      <c r="B206" s="124" t="s">
        <v>268</v>
      </c>
      <c r="C206" s="124" t="s">
        <v>269</v>
      </c>
      <c r="D206" s="27" t="s">
        <v>26</v>
      </c>
      <c r="E206" s="154">
        <v>24000000</v>
      </c>
      <c r="F206" s="183">
        <v>1012989600</v>
      </c>
      <c r="G206" s="57" t="s">
        <v>31</v>
      </c>
      <c r="H206" s="182"/>
      <c r="I206" s="32"/>
      <c r="J206" s="33"/>
      <c r="K206" s="33"/>
      <c r="L206" s="33"/>
      <c r="M206" s="33"/>
      <c r="N206" s="33"/>
      <c r="O206" s="33"/>
      <c r="P206" s="33"/>
      <c r="Q206" s="33"/>
    </row>
    <row r="207" spans="1:17" s="189" customFormat="1" x14ac:dyDescent="0.2">
      <c r="A207" s="236">
        <v>2024</v>
      </c>
      <c r="B207" s="237"/>
      <c r="C207" s="237"/>
      <c r="D207" s="237"/>
      <c r="E207" s="237"/>
      <c r="F207" s="170">
        <f>SUM(F208:F251)</f>
        <v>123655207754.12</v>
      </c>
      <c r="G207" s="171"/>
      <c r="H207" s="186"/>
      <c r="I207" s="187"/>
      <c r="J207" s="188"/>
      <c r="K207" s="188"/>
      <c r="L207" s="188"/>
      <c r="M207" s="188"/>
      <c r="N207" s="188"/>
      <c r="O207" s="188"/>
      <c r="P207" s="188"/>
      <c r="Q207" s="188"/>
    </row>
    <row r="208" spans="1:17" s="194" customFormat="1" ht="13.5" customHeight="1" x14ac:dyDescent="0.2">
      <c r="A208" s="123" t="s">
        <v>238</v>
      </c>
      <c r="B208" s="227" t="s">
        <v>261</v>
      </c>
      <c r="C208" s="227" t="s">
        <v>211</v>
      </c>
      <c r="D208" s="230" t="s">
        <v>37</v>
      </c>
      <c r="E208" s="241"/>
      <c r="F208" s="190">
        <v>100000000</v>
      </c>
      <c r="G208" s="57" t="s">
        <v>31</v>
      </c>
      <c r="H208" s="191"/>
      <c r="I208" s="192"/>
      <c r="J208" s="193"/>
      <c r="K208" s="193"/>
      <c r="L208" s="193"/>
      <c r="M208" s="193"/>
      <c r="N208" s="193"/>
      <c r="O208" s="193"/>
      <c r="P208" s="193"/>
      <c r="Q208" s="193"/>
    </row>
    <row r="209" spans="1:17" s="194" customFormat="1" ht="13.5" customHeight="1" x14ac:dyDescent="0.2">
      <c r="A209" s="123" t="s">
        <v>229</v>
      </c>
      <c r="B209" s="228"/>
      <c r="C209" s="228"/>
      <c r="D209" s="231"/>
      <c r="E209" s="242"/>
      <c r="F209" s="190">
        <v>300000000</v>
      </c>
      <c r="G209" s="57" t="s">
        <v>31</v>
      </c>
      <c r="H209" s="191"/>
      <c r="I209" s="192"/>
      <c r="J209" s="193"/>
      <c r="K209" s="193"/>
      <c r="L209" s="193"/>
      <c r="M209" s="193"/>
      <c r="N209" s="193"/>
      <c r="O209" s="193"/>
      <c r="P209" s="193"/>
      <c r="Q209" s="193"/>
    </row>
    <row r="210" spans="1:17" s="194" customFormat="1" ht="13.5" customHeight="1" x14ac:dyDescent="0.2">
      <c r="A210" s="123" t="s">
        <v>270</v>
      </c>
      <c r="B210" s="228"/>
      <c r="C210" s="228"/>
      <c r="D210" s="231"/>
      <c r="E210" s="242"/>
      <c r="F210" s="190">
        <v>400000000</v>
      </c>
      <c r="G210" s="57" t="s">
        <v>31</v>
      </c>
      <c r="H210" s="191"/>
      <c r="I210" s="192"/>
      <c r="J210" s="193"/>
      <c r="K210" s="193"/>
      <c r="L210" s="193"/>
      <c r="M210" s="193"/>
      <c r="N210" s="193"/>
      <c r="O210" s="193"/>
      <c r="P210" s="193"/>
      <c r="Q210" s="193"/>
    </row>
    <row r="211" spans="1:17" s="194" customFormat="1" ht="12" customHeight="1" x14ac:dyDescent="0.2">
      <c r="A211" s="123" t="s">
        <v>228</v>
      </c>
      <c r="B211" s="228"/>
      <c r="C211" s="228"/>
      <c r="D211" s="231"/>
      <c r="E211" s="242"/>
      <c r="F211" s="190">
        <v>1700000000</v>
      </c>
      <c r="G211" s="57" t="s">
        <v>31</v>
      </c>
      <c r="H211" s="191"/>
      <c r="I211" s="192"/>
      <c r="J211" s="193"/>
      <c r="K211" s="193"/>
      <c r="L211" s="193"/>
      <c r="M211" s="193"/>
      <c r="N211" s="193"/>
      <c r="O211" s="193"/>
      <c r="P211" s="193"/>
      <c r="Q211" s="193"/>
    </row>
    <row r="212" spans="1:17" s="194" customFormat="1" ht="12.75" customHeight="1" x14ac:dyDescent="0.2">
      <c r="A212" s="123" t="s">
        <v>246</v>
      </c>
      <c r="B212" s="228"/>
      <c r="C212" s="228"/>
      <c r="D212" s="231"/>
      <c r="E212" s="242"/>
      <c r="F212" s="190">
        <v>100000000</v>
      </c>
      <c r="G212" s="57" t="s">
        <v>31</v>
      </c>
      <c r="H212" s="191"/>
      <c r="I212" s="192"/>
      <c r="J212" s="193"/>
      <c r="K212" s="193"/>
      <c r="L212" s="193"/>
      <c r="M212" s="193"/>
      <c r="N212" s="193"/>
      <c r="O212" s="193"/>
      <c r="P212" s="193"/>
      <c r="Q212" s="193"/>
    </row>
    <row r="213" spans="1:17" s="194" customFormat="1" ht="14.25" customHeight="1" x14ac:dyDescent="0.2">
      <c r="A213" s="123" t="s">
        <v>262</v>
      </c>
      <c r="B213" s="228"/>
      <c r="C213" s="228"/>
      <c r="D213" s="231"/>
      <c r="E213" s="242"/>
      <c r="F213" s="190">
        <v>135000000</v>
      </c>
      <c r="G213" s="57" t="s">
        <v>31</v>
      </c>
      <c r="H213" s="191"/>
      <c r="I213" s="192"/>
      <c r="J213" s="193"/>
      <c r="K213" s="193"/>
      <c r="L213" s="193"/>
      <c r="M213" s="193"/>
      <c r="N213" s="193"/>
      <c r="O213" s="193"/>
      <c r="P213" s="193"/>
      <c r="Q213" s="193"/>
    </row>
    <row r="214" spans="1:17" s="194" customFormat="1" x14ac:dyDescent="0.2">
      <c r="A214" s="123" t="s">
        <v>271</v>
      </c>
      <c r="B214" s="228"/>
      <c r="C214" s="228"/>
      <c r="D214" s="231"/>
      <c r="E214" s="242"/>
      <c r="F214" s="190">
        <v>90000000</v>
      </c>
      <c r="G214" s="57" t="s">
        <v>31</v>
      </c>
      <c r="H214" s="191"/>
      <c r="I214" s="192"/>
      <c r="J214" s="193"/>
      <c r="K214" s="193"/>
      <c r="L214" s="193"/>
      <c r="M214" s="193"/>
      <c r="N214" s="193"/>
      <c r="O214" s="193"/>
      <c r="P214" s="193"/>
      <c r="Q214" s="193"/>
    </row>
    <row r="215" spans="1:17" s="194" customFormat="1" x14ac:dyDescent="0.2">
      <c r="A215" s="123" t="s">
        <v>215</v>
      </c>
      <c r="B215" s="228"/>
      <c r="C215" s="228"/>
      <c r="D215" s="231"/>
      <c r="E215" s="242"/>
      <c r="F215" s="190">
        <v>60000000</v>
      </c>
      <c r="G215" s="57" t="s">
        <v>31</v>
      </c>
      <c r="H215" s="191"/>
      <c r="I215" s="192"/>
      <c r="J215" s="193"/>
      <c r="K215" s="193"/>
      <c r="L215" s="193"/>
      <c r="M215" s="193"/>
      <c r="N215" s="193"/>
      <c r="O215" s="193"/>
      <c r="P215" s="193"/>
      <c r="Q215" s="193"/>
    </row>
    <row r="216" spans="1:17" s="194" customFormat="1" x14ac:dyDescent="0.2">
      <c r="A216" s="123" t="s">
        <v>272</v>
      </c>
      <c r="B216" s="228"/>
      <c r="C216" s="228"/>
      <c r="D216" s="231"/>
      <c r="E216" s="242"/>
      <c r="F216" s="190">
        <v>200000000</v>
      </c>
      <c r="G216" s="57" t="s">
        <v>31</v>
      </c>
      <c r="H216" s="191"/>
      <c r="I216" s="192"/>
      <c r="J216" s="193"/>
      <c r="K216" s="193"/>
      <c r="L216" s="193"/>
      <c r="M216" s="193"/>
      <c r="N216" s="193"/>
      <c r="O216" s="193"/>
      <c r="P216" s="193"/>
      <c r="Q216" s="193"/>
    </row>
    <row r="217" spans="1:17" s="194" customFormat="1" x14ac:dyDescent="0.2">
      <c r="A217" s="123" t="s">
        <v>231</v>
      </c>
      <c r="B217" s="228"/>
      <c r="C217" s="228"/>
      <c r="D217" s="231"/>
      <c r="E217" s="242"/>
      <c r="F217" s="190">
        <v>100000000</v>
      </c>
      <c r="G217" s="57" t="s">
        <v>31</v>
      </c>
      <c r="H217" s="191"/>
      <c r="I217" s="192"/>
      <c r="J217" s="193"/>
      <c r="K217" s="193"/>
      <c r="L217" s="193"/>
      <c r="M217" s="193"/>
      <c r="N217" s="193"/>
      <c r="O217" s="193"/>
      <c r="P217" s="193"/>
      <c r="Q217" s="193"/>
    </row>
    <row r="218" spans="1:17" s="194" customFormat="1" x14ac:dyDescent="0.2">
      <c r="A218" s="123" t="s">
        <v>210</v>
      </c>
      <c r="B218" s="228"/>
      <c r="C218" s="228"/>
      <c r="D218" s="231"/>
      <c r="E218" s="242"/>
      <c r="F218" s="190">
        <v>272500000</v>
      </c>
      <c r="G218" s="57" t="s">
        <v>31</v>
      </c>
      <c r="H218" s="191"/>
      <c r="I218" s="192"/>
      <c r="J218" s="193"/>
      <c r="K218" s="193"/>
      <c r="L218" s="193"/>
      <c r="M218" s="193"/>
      <c r="N218" s="193"/>
      <c r="O218" s="193"/>
      <c r="P218" s="193"/>
      <c r="Q218" s="193"/>
    </row>
    <row r="219" spans="1:17" s="194" customFormat="1" x14ac:dyDescent="0.2">
      <c r="A219" s="123" t="s">
        <v>273</v>
      </c>
      <c r="B219" s="228"/>
      <c r="C219" s="228"/>
      <c r="D219" s="231"/>
      <c r="E219" s="242"/>
      <c r="F219" s="190">
        <v>200000000</v>
      </c>
      <c r="G219" s="57" t="s">
        <v>31</v>
      </c>
      <c r="H219" s="191"/>
      <c r="I219" s="192"/>
      <c r="J219" s="193"/>
      <c r="K219" s="193"/>
      <c r="L219" s="193"/>
      <c r="M219" s="193"/>
      <c r="N219" s="193"/>
      <c r="O219" s="193"/>
      <c r="P219" s="193"/>
      <c r="Q219" s="193"/>
    </row>
    <row r="220" spans="1:17" s="194" customFormat="1" x14ac:dyDescent="0.2">
      <c r="A220" s="123" t="s">
        <v>274</v>
      </c>
      <c r="B220" s="228"/>
      <c r="C220" s="228"/>
      <c r="D220" s="231"/>
      <c r="E220" s="242"/>
      <c r="F220" s="190">
        <v>70000000</v>
      </c>
      <c r="G220" s="57" t="s">
        <v>31</v>
      </c>
      <c r="H220" s="191"/>
      <c r="I220" s="192"/>
      <c r="J220" s="193"/>
      <c r="K220" s="193"/>
      <c r="L220" s="193"/>
      <c r="M220" s="193"/>
      <c r="N220" s="193"/>
      <c r="O220" s="193"/>
      <c r="P220" s="193"/>
      <c r="Q220" s="193"/>
    </row>
    <row r="221" spans="1:17" s="194" customFormat="1" x14ac:dyDescent="0.2">
      <c r="A221" s="123" t="s">
        <v>275</v>
      </c>
      <c r="B221" s="228"/>
      <c r="C221" s="228"/>
      <c r="D221" s="231"/>
      <c r="E221" s="242"/>
      <c r="F221" s="190">
        <v>30000000</v>
      </c>
      <c r="G221" s="57" t="s">
        <v>31</v>
      </c>
      <c r="H221" s="191"/>
      <c r="I221" s="192"/>
      <c r="J221" s="193"/>
      <c r="K221" s="193"/>
      <c r="L221" s="193"/>
      <c r="M221" s="193"/>
      <c r="N221" s="193"/>
      <c r="O221" s="193"/>
      <c r="P221" s="193"/>
      <c r="Q221" s="193"/>
    </row>
    <row r="222" spans="1:17" s="194" customFormat="1" x14ac:dyDescent="0.2">
      <c r="A222" s="24" t="s">
        <v>178</v>
      </c>
      <c r="B222" s="229"/>
      <c r="C222" s="229"/>
      <c r="D222" s="232"/>
      <c r="E222" s="243"/>
      <c r="F222" s="190">
        <v>4000000000</v>
      </c>
      <c r="G222" s="57" t="s">
        <v>31</v>
      </c>
      <c r="H222" s="191"/>
      <c r="I222" s="192"/>
      <c r="J222" s="193"/>
      <c r="K222" s="193"/>
      <c r="L222" s="193"/>
      <c r="M222" s="193"/>
      <c r="N222" s="193"/>
      <c r="O222" s="193"/>
      <c r="P222" s="193"/>
      <c r="Q222" s="193"/>
    </row>
    <row r="223" spans="1:17" s="194" customFormat="1" ht="24.75" customHeight="1" x14ac:dyDescent="0.2">
      <c r="A223" s="123" t="s">
        <v>48</v>
      </c>
      <c r="B223" s="195" t="s">
        <v>276</v>
      </c>
      <c r="C223" s="227" t="s">
        <v>265</v>
      </c>
      <c r="D223" s="230" t="s">
        <v>37</v>
      </c>
      <c r="E223" s="196"/>
      <c r="F223" s="197">
        <v>692132505.60000002</v>
      </c>
      <c r="G223" s="57" t="s">
        <v>31</v>
      </c>
      <c r="H223" s="191"/>
      <c r="I223" s="192"/>
      <c r="J223" s="193"/>
      <c r="K223" s="193"/>
      <c r="L223" s="193"/>
      <c r="M223" s="193"/>
      <c r="N223" s="193"/>
      <c r="O223" s="193"/>
      <c r="P223" s="193"/>
      <c r="Q223" s="193"/>
    </row>
    <row r="224" spans="1:17" s="194" customFormat="1" ht="21" customHeight="1" x14ac:dyDescent="0.2">
      <c r="A224" s="24" t="s">
        <v>178</v>
      </c>
      <c r="B224" s="195" t="s">
        <v>276</v>
      </c>
      <c r="C224" s="228"/>
      <c r="D224" s="231"/>
      <c r="E224" s="196"/>
      <c r="F224" s="197">
        <v>3589904762.8699999</v>
      </c>
      <c r="G224" s="57" t="s">
        <v>31</v>
      </c>
      <c r="H224" s="191"/>
      <c r="I224" s="192"/>
      <c r="J224" s="193"/>
      <c r="K224" s="193"/>
      <c r="L224" s="193"/>
      <c r="M224" s="193"/>
      <c r="N224" s="193"/>
      <c r="O224" s="193"/>
      <c r="P224" s="193"/>
      <c r="Q224" s="193"/>
    </row>
    <row r="225" spans="1:17" s="194" customFormat="1" ht="21" customHeight="1" x14ac:dyDescent="0.2">
      <c r="A225" s="123" t="s">
        <v>48</v>
      </c>
      <c r="B225" s="195" t="s">
        <v>276</v>
      </c>
      <c r="C225" s="228"/>
      <c r="D225" s="231"/>
      <c r="E225" s="196"/>
      <c r="F225" s="197">
        <v>521300000</v>
      </c>
      <c r="G225" s="57" t="s">
        <v>31</v>
      </c>
      <c r="H225" s="191"/>
      <c r="I225" s="192"/>
      <c r="J225" s="193"/>
      <c r="K225" s="193"/>
      <c r="L225" s="193"/>
      <c r="M225" s="193"/>
      <c r="N225" s="193"/>
      <c r="O225" s="193"/>
      <c r="P225" s="193"/>
      <c r="Q225" s="193"/>
    </row>
    <row r="226" spans="1:17" s="194" customFormat="1" ht="21" customHeight="1" x14ac:dyDescent="0.2">
      <c r="A226" s="24" t="s">
        <v>178</v>
      </c>
      <c r="B226" s="195" t="s">
        <v>276</v>
      </c>
      <c r="C226" s="228"/>
      <c r="D226" s="231"/>
      <c r="E226" s="196"/>
      <c r="F226" s="197">
        <v>425344000</v>
      </c>
      <c r="G226" s="57" t="s">
        <v>31</v>
      </c>
      <c r="H226" s="191"/>
      <c r="I226" s="192"/>
      <c r="J226" s="193"/>
      <c r="K226" s="193"/>
      <c r="L226" s="193"/>
      <c r="M226" s="193"/>
      <c r="N226" s="193"/>
      <c r="O226" s="193"/>
      <c r="P226" s="193"/>
      <c r="Q226" s="193"/>
    </row>
    <row r="227" spans="1:17" s="194" customFormat="1" ht="21" customHeight="1" x14ac:dyDescent="0.2">
      <c r="A227" s="24" t="s">
        <v>178</v>
      </c>
      <c r="B227" s="195" t="s">
        <v>276</v>
      </c>
      <c r="C227" s="228"/>
      <c r="D227" s="231"/>
      <c r="E227" s="196"/>
      <c r="F227" s="197">
        <v>2340025463.1399999</v>
      </c>
      <c r="G227" s="57" t="s">
        <v>31</v>
      </c>
      <c r="H227" s="191"/>
      <c r="I227" s="192"/>
      <c r="J227" s="193"/>
      <c r="K227" s="193"/>
      <c r="L227" s="193"/>
      <c r="M227" s="193"/>
      <c r="N227" s="193"/>
      <c r="O227" s="193"/>
      <c r="P227" s="193"/>
      <c r="Q227" s="193"/>
    </row>
    <row r="228" spans="1:17" s="194" customFormat="1" ht="21" customHeight="1" x14ac:dyDescent="0.2">
      <c r="A228" s="24" t="s">
        <v>178</v>
      </c>
      <c r="B228" s="195" t="s">
        <v>276</v>
      </c>
      <c r="C228" s="228"/>
      <c r="D228" s="231"/>
      <c r="E228" s="196"/>
      <c r="F228" s="197">
        <v>527004189.48000002</v>
      </c>
      <c r="G228" s="57" t="s">
        <v>31</v>
      </c>
      <c r="H228" s="191"/>
      <c r="I228" s="192"/>
      <c r="J228" s="193"/>
      <c r="K228" s="193"/>
      <c r="L228" s="193"/>
      <c r="M228" s="193"/>
      <c r="N228" s="193"/>
      <c r="O228" s="193"/>
      <c r="P228" s="193"/>
      <c r="Q228" s="193"/>
    </row>
    <row r="229" spans="1:17" s="194" customFormat="1" ht="21" customHeight="1" x14ac:dyDescent="0.2">
      <c r="A229" s="123" t="s">
        <v>48</v>
      </c>
      <c r="B229" s="195" t="s">
        <v>276</v>
      </c>
      <c r="C229" s="228"/>
      <c r="D229" s="231"/>
      <c r="E229" s="25"/>
      <c r="F229" s="197">
        <v>6447102000</v>
      </c>
      <c r="G229" s="57" t="s">
        <v>31</v>
      </c>
      <c r="H229" s="191"/>
      <c r="I229" s="192"/>
      <c r="J229" s="193"/>
      <c r="K229" s="193"/>
      <c r="L229" s="193"/>
      <c r="M229" s="193"/>
      <c r="N229" s="193"/>
      <c r="O229" s="193"/>
      <c r="P229" s="193"/>
      <c r="Q229" s="193"/>
    </row>
    <row r="230" spans="1:17" s="194" customFormat="1" ht="21.75" customHeight="1" x14ac:dyDescent="0.2">
      <c r="A230" s="24" t="s">
        <v>178</v>
      </c>
      <c r="B230" s="195" t="s">
        <v>276</v>
      </c>
      <c r="C230" s="228"/>
      <c r="D230" s="231"/>
      <c r="E230" s="25"/>
      <c r="F230" s="197">
        <v>595346593.60000002</v>
      </c>
      <c r="G230" s="57" t="s">
        <v>31</v>
      </c>
      <c r="H230" s="191"/>
      <c r="I230" s="192"/>
      <c r="J230" s="193"/>
      <c r="K230" s="193"/>
      <c r="L230" s="193"/>
      <c r="M230" s="193"/>
      <c r="N230" s="193"/>
      <c r="O230" s="193"/>
      <c r="P230" s="193"/>
      <c r="Q230" s="193"/>
    </row>
    <row r="231" spans="1:17" s="194" customFormat="1" ht="36" customHeight="1" x14ac:dyDescent="0.2">
      <c r="A231" s="24" t="s">
        <v>277</v>
      </c>
      <c r="B231" s="195" t="s">
        <v>276</v>
      </c>
      <c r="C231" s="228"/>
      <c r="D231" s="231"/>
      <c r="E231" s="25"/>
      <c r="F231" s="197">
        <v>2885064120</v>
      </c>
      <c r="G231" s="57" t="s">
        <v>31</v>
      </c>
      <c r="H231" s="191"/>
      <c r="I231" s="192"/>
      <c r="J231" s="193"/>
      <c r="K231" s="193"/>
      <c r="L231" s="193"/>
      <c r="M231" s="193"/>
      <c r="N231" s="193"/>
      <c r="O231" s="193"/>
      <c r="P231" s="193"/>
      <c r="Q231" s="193"/>
    </row>
    <row r="232" spans="1:17" s="194" customFormat="1" ht="21" customHeight="1" x14ac:dyDescent="0.2">
      <c r="A232" s="24" t="s">
        <v>178</v>
      </c>
      <c r="B232" s="195" t="s">
        <v>276</v>
      </c>
      <c r="C232" s="228"/>
      <c r="D232" s="231"/>
      <c r="E232" s="25"/>
      <c r="F232" s="197">
        <v>2379228079.4299998</v>
      </c>
      <c r="G232" s="57" t="s">
        <v>31</v>
      </c>
      <c r="H232" s="191"/>
      <c r="I232" s="192"/>
      <c r="J232" s="193"/>
      <c r="K232" s="193"/>
      <c r="L232" s="193"/>
      <c r="M232" s="193"/>
      <c r="N232" s="193"/>
      <c r="O232" s="193"/>
      <c r="P232" s="193"/>
      <c r="Q232" s="193"/>
    </row>
    <row r="233" spans="1:17" s="194" customFormat="1" ht="21" customHeight="1" x14ac:dyDescent="0.2">
      <c r="A233" s="123" t="s">
        <v>48</v>
      </c>
      <c r="B233" s="195" t="s">
        <v>276</v>
      </c>
      <c r="C233" s="229"/>
      <c r="D233" s="232"/>
      <c r="E233" s="25"/>
      <c r="F233" s="197">
        <v>593794000</v>
      </c>
      <c r="G233" s="57" t="s">
        <v>31</v>
      </c>
      <c r="H233" s="191"/>
      <c r="I233" s="192"/>
      <c r="J233" s="193"/>
      <c r="K233" s="193"/>
      <c r="L233" s="193"/>
      <c r="M233" s="193"/>
      <c r="N233" s="193"/>
      <c r="O233" s="193"/>
      <c r="P233" s="193"/>
      <c r="Q233" s="193"/>
    </row>
    <row r="234" spans="1:17" s="194" customFormat="1" ht="26.25" customHeight="1" x14ac:dyDescent="0.2">
      <c r="A234" s="123" t="s">
        <v>126</v>
      </c>
      <c r="B234" s="124" t="s">
        <v>278</v>
      </c>
      <c r="C234" s="124" t="s">
        <v>279</v>
      </c>
      <c r="D234" s="27" t="s">
        <v>26</v>
      </c>
      <c r="E234" s="154">
        <v>150000000</v>
      </c>
      <c r="F234" s="183">
        <v>6208185000</v>
      </c>
      <c r="G234" s="57" t="s">
        <v>31</v>
      </c>
      <c r="H234" s="198"/>
      <c r="I234" s="192"/>
      <c r="J234" s="193"/>
      <c r="K234" s="193"/>
      <c r="L234" s="193"/>
      <c r="M234" s="193"/>
      <c r="N234" s="193"/>
      <c r="O234" s="193"/>
      <c r="P234" s="193"/>
      <c r="Q234" s="193"/>
    </row>
    <row r="235" spans="1:17" s="194" customFormat="1" ht="39" customHeight="1" x14ac:dyDescent="0.2">
      <c r="A235" s="123" t="s">
        <v>255</v>
      </c>
      <c r="B235" s="124" t="s">
        <v>278</v>
      </c>
      <c r="C235" s="124" t="s">
        <v>280</v>
      </c>
      <c r="D235" s="27" t="s">
        <v>26</v>
      </c>
      <c r="E235" s="154">
        <v>30400000</v>
      </c>
      <c r="F235" s="183">
        <v>1333675360</v>
      </c>
      <c r="G235" s="57" t="s">
        <v>31</v>
      </c>
      <c r="H235" s="198"/>
      <c r="I235" s="192"/>
      <c r="J235" s="193"/>
      <c r="K235" s="193"/>
      <c r="L235" s="193"/>
      <c r="M235" s="193"/>
      <c r="N235" s="193"/>
      <c r="O235" s="193"/>
      <c r="P235" s="193"/>
      <c r="Q235" s="193"/>
    </row>
    <row r="236" spans="1:17" s="194" customFormat="1" ht="19.5" customHeight="1" x14ac:dyDescent="0.2">
      <c r="A236" s="123" t="s">
        <v>126</v>
      </c>
      <c r="B236" s="124" t="s">
        <v>281</v>
      </c>
      <c r="C236" s="124" t="s">
        <v>282</v>
      </c>
      <c r="D236" s="27" t="s">
        <v>26</v>
      </c>
      <c r="E236" s="154">
        <v>80000000</v>
      </c>
      <c r="F236" s="183">
        <v>3514128000</v>
      </c>
      <c r="G236" s="57" t="s">
        <v>31</v>
      </c>
      <c r="H236" s="191"/>
      <c r="I236" s="192"/>
      <c r="J236" s="193"/>
      <c r="K236" s="193"/>
      <c r="L236" s="193"/>
      <c r="M236" s="193"/>
      <c r="N236" s="193"/>
      <c r="O236" s="193"/>
      <c r="P236" s="193"/>
      <c r="Q236" s="193"/>
    </row>
    <row r="237" spans="1:17" s="194" customFormat="1" ht="25.5" customHeight="1" thickBot="1" x14ac:dyDescent="0.25">
      <c r="A237" s="179" t="s">
        <v>126</v>
      </c>
      <c r="B237" s="128" t="s">
        <v>253</v>
      </c>
      <c r="C237" s="128" t="s">
        <v>283</v>
      </c>
      <c r="D237" s="94" t="s">
        <v>26</v>
      </c>
      <c r="E237" s="175">
        <v>200000000</v>
      </c>
      <c r="F237" s="199">
        <v>8961800000</v>
      </c>
      <c r="G237" s="200" t="s">
        <v>11</v>
      </c>
      <c r="H237" s="191"/>
      <c r="I237" s="192"/>
      <c r="J237" s="193"/>
      <c r="K237" s="193"/>
      <c r="L237" s="193"/>
      <c r="M237" s="193"/>
      <c r="N237" s="193"/>
      <c r="O237" s="193"/>
      <c r="P237" s="193"/>
      <c r="Q237" s="193"/>
    </row>
    <row r="238" spans="1:17" s="189" customFormat="1" ht="13.5" thickBot="1" x14ac:dyDescent="0.25">
      <c r="A238" s="233">
        <v>2025</v>
      </c>
      <c r="B238" s="234"/>
      <c r="C238" s="234"/>
      <c r="D238" s="234"/>
      <c r="E238" s="234"/>
      <c r="F238" s="201">
        <f>SUM(F239:F282)</f>
        <v>37441836840</v>
      </c>
      <c r="G238" s="202"/>
      <c r="H238" s="186"/>
      <c r="I238" s="187"/>
      <c r="J238" s="188"/>
      <c r="K238" s="188"/>
      <c r="L238" s="188"/>
      <c r="M238" s="188"/>
      <c r="N238" s="188"/>
      <c r="O238" s="188"/>
      <c r="P238" s="188"/>
      <c r="Q238" s="188"/>
    </row>
    <row r="239" spans="1:17" s="194" customFormat="1" ht="21.75" customHeight="1" x14ac:dyDescent="0.2">
      <c r="A239" s="153" t="s">
        <v>126</v>
      </c>
      <c r="B239" s="203" t="s">
        <v>250</v>
      </c>
      <c r="C239" s="203" t="s">
        <v>284</v>
      </c>
      <c r="D239" s="61" t="s">
        <v>26</v>
      </c>
      <c r="E239" s="204">
        <v>200000000</v>
      </c>
      <c r="F239" s="205">
        <v>8774700000</v>
      </c>
      <c r="G239" s="206" t="s">
        <v>31</v>
      </c>
      <c r="H239" s="191"/>
      <c r="I239" s="192"/>
      <c r="J239" s="193"/>
      <c r="K239" s="193"/>
      <c r="L239" s="193"/>
      <c r="M239" s="193"/>
      <c r="N239" s="193"/>
      <c r="O239" s="193"/>
      <c r="P239" s="193"/>
      <c r="Q239" s="193"/>
    </row>
    <row r="240" spans="1:17" s="194" customFormat="1" ht="21.75" customHeight="1" x14ac:dyDescent="0.2">
      <c r="A240" s="123" t="s">
        <v>126</v>
      </c>
      <c r="B240" s="124" t="s">
        <v>253</v>
      </c>
      <c r="C240" s="124" t="s">
        <v>285</v>
      </c>
      <c r="D240" s="27" t="s">
        <v>26</v>
      </c>
      <c r="E240" s="154">
        <v>270000000</v>
      </c>
      <c r="F240" s="154">
        <v>12651174000</v>
      </c>
      <c r="G240" s="207" t="s">
        <v>31</v>
      </c>
      <c r="H240" s="191"/>
      <c r="I240" s="192"/>
      <c r="J240" s="193"/>
      <c r="K240" s="193"/>
      <c r="L240" s="193"/>
      <c r="M240" s="193"/>
      <c r="N240" s="193"/>
      <c r="O240" s="193"/>
      <c r="P240" s="193"/>
      <c r="Q240" s="193"/>
    </row>
    <row r="241" spans="1:257" s="194" customFormat="1" ht="21.75" customHeight="1" x14ac:dyDescent="0.2">
      <c r="A241" s="123" t="s">
        <v>126</v>
      </c>
      <c r="B241" s="124" t="s">
        <v>286</v>
      </c>
      <c r="C241" s="124" t="s">
        <v>287</v>
      </c>
      <c r="D241" s="27" t="s">
        <v>26</v>
      </c>
      <c r="E241" s="154">
        <v>36400000</v>
      </c>
      <c r="F241" s="208">
        <v>1708182840</v>
      </c>
      <c r="G241" s="207" t="s">
        <v>31</v>
      </c>
      <c r="H241" s="191"/>
      <c r="I241" s="192"/>
      <c r="J241" s="193"/>
      <c r="K241" s="193"/>
      <c r="L241" s="193"/>
      <c r="M241" s="193"/>
      <c r="N241" s="193"/>
      <c r="O241" s="193"/>
      <c r="P241" s="193"/>
      <c r="Q241" s="193"/>
    </row>
    <row r="242" spans="1:257" s="194" customFormat="1" ht="25.5" customHeight="1" thickBot="1" x14ac:dyDescent="0.25">
      <c r="A242" s="123" t="s">
        <v>126</v>
      </c>
      <c r="B242" s="124" t="s">
        <v>288</v>
      </c>
      <c r="C242" s="124" t="s">
        <v>289</v>
      </c>
      <c r="D242" s="48" t="s">
        <v>26</v>
      </c>
      <c r="E242" s="180">
        <v>300000000</v>
      </c>
      <c r="F242" s="180">
        <v>14307780000</v>
      </c>
      <c r="G242" s="209" t="s">
        <v>31</v>
      </c>
      <c r="H242" s="191"/>
      <c r="I242" s="192"/>
      <c r="J242" s="193"/>
      <c r="K242" s="193"/>
      <c r="L242" s="193"/>
      <c r="M242" s="193"/>
      <c r="N242" s="193"/>
      <c r="O242" s="193"/>
      <c r="P242" s="193"/>
      <c r="Q242" s="193"/>
    </row>
    <row r="243" spans="1:257" s="194" customFormat="1" x14ac:dyDescent="0.2">
      <c r="A243" s="210"/>
      <c r="B243" s="210"/>
      <c r="C243" s="210"/>
      <c r="D243" s="211"/>
      <c r="E243" s="193"/>
      <c r="F243" s="212"/>
      <c r="G243" s="210"/>
      <c r="H243" s="191"/>
      <c r="I243" s="192"/>
      <c r="J243" s="193"/>
      <c r="K243" s="193"/>
      <c r="L243" s="193"/>
      <c r="M243" s="193"/>
      <c r="N243" s="193"/>
      <c r="O243" s="193"/>
      <c r="P243" s="193"/>
      <c r="Q243" s="193"/>
    </row>
    <row r="244" spans="1:257" s="7" customFormat="1" ht="12.75" customHeight="1" x14ac:dyDescent="0.2">
      <c r="A244" s="235" t="s">
        <v>290</v>
      </c>
      <c r="B244" s="235"/>
      <c r="C244" s="235"/>
      <c r="D244" s="213"/>
      <c r="E244" s="214"/>
      <c r="G244" s="134"/>
      <c r="H244" s="8"/>
      <c r="I244" s="9"/>
    </row>
    <row r="245" spans="1:257" s="7" customFormat="1" x14ac:dyDescent="0.2">
      <c r="A245" s="226" t="s">
        <v>291</v>
      </c>
      <c r="B245" s="226"/>
      <c r="C245" s="226"/>
      <c r="D245" s="226"/>
      <c r="E245" s="226"/>
      <c r="F245" s="226"/>
      <c r="G245" s="226"/>
      <c r="H245" s="215"/>
      <c r="I245" s="215"/>
      <c r="J245" s="216"/>
      <c r="K245" s="226"/>
      <c r="L245" s="226"/>
      <c r="M245" s="226"/>
      <c r="N245" s="226"/>
      <c r="O245" s="226"/>
      <c r="P245" s="226"/>
      <c r="Q245" s="226"/>
      <c r="R245" s="226"/>
      <c r="S245" s="226"/>
      <c r="T245" s="226"/>
      <c r="U245" s="226"/>
      <c r="V245" s="226"/>
      <c r="W245" s="226"/>
      <c r="X245" s="226"/>
      <c r="Y245" s="226"/>
      <c r="Z245" s="226"/>
      <c r="AA245" s="226"/>
      <c r="AB245" s="226"/>
      <c r="AC245" s="226"/>
      <c r="AD245" s="226"/>
      <c r="AE245" s="226"/>
      <c r="AF245" s="226"/>
      <c r="AG245" s="226"/>
      <c r="AH245" s="226"/>
      <c r="AI245" s="226"/>
      <c r="AJ245" s="226"/>
      <c r="AK245" s="226"/>
      <c r="AL245" s="226"/>
      <c r="AM245" s="226"/>
      <c r="AN245" s="226"/>
      <c r="AO245" s="226"/>
      <c r="AP245" s="226"/>
      <c r="AQ245" s="226"/>
      <c r="AR245" s="226"/>
      <c r="AS245" s="226"/>
      <c r="AT245" s="226"/>
      <c r="AU245" s="226"/>
      <c r="AV245" s="226"/>
      <c r="AW245" s="226"/>
      <c r="AX245" s="226"/>
      <c r="AY245" s="226"/>
      <c r="AZ245" s="226"/>
      <c r="BA245" s="226"/>
      <c r="BB245" s="226"/>
      <c r="BC245" s="226"/>
      <c r="BD245" s="226"/>
      <c r="BE245" s="226"/>
      <c r="BF245" s="226"/>
      <c r="BG245" s="226"/>
      <c r="BH245" s="226"/>
      <c r="BI245" s="226"/>
      <c r="BJ245" s="226"/>
      <c r="BK245" s="226"/>
      <c r="BL245" s="226"/>
      <c r="BM245" s="226"/>
      <c r="BN245" s="226"/>
      <c r="BO245" s="226"/>
      <c r="BP245" s="226"/>
      <c r="BQ245" s="226"/>
      <c r="BR245" s="226"/>
      <c r="BS245" s="226"/>
      <c r="BT245" s="226"/>
      <c r="BU245" s="226"/>
      <c r="BV245" s="226"/>
      <c r="BW245" s="226"/>
      <c r="BX245" s="226"/>
      <c r="BY245" s="226"/>
      <c r="BZ245" s="226"/>
      <c r="CA245" s="226"/>
      <c r="CB245" s="226"/>
      <c r="CC245" s="226"/>
      <c r="CD245" s="226"/>
      <c r="CE245" s="226"/>
      <c r="CF245" s="226"/>
      <c r="CG245" s="226"/>
      <c r="CH245" s="226"/>
      <c r="CI245" s="226"/>
      <c r="CJ245" s="226"/>
      <c r="CK245" s="226"/>
      <c r="CL245" s="226"/>
      <c r="CM245" s="226"/>
      <c r="CN245" s="226"/>
      <c r="CO245" s="226"/>
      <c r="CP245" s="226"/>
      <c r="CQ245" s="226"/>
      <c r="CR245" s="226"/>
      <c r="CS245" s="226"/>
      <c r="CT245" s="226"/>
      <c r="CU245" s="226"/>
      <c r="CV245" s="226"/>
      <c r="CW245" s="226"/>
      <c r="CX245" s="226"/>
      <c r="CY245" s="226"/>
      <c r="CZ245" s="226"/>
      <c r="DA245" s="226"/>
      <c r="DB245" s="226"/>
      <c r="DC245" s="226"/>
      <c r="DD245" s="226"/>
      <c r="DE245" s="226"/>
      <c r="DF245" s="226"/>
      <c r="DG245" s="226"/>
      <c r="DH245" s="226"/>
      <c r="DI245" s="226"/>
      <c r="DJ245" s="226"/>
      <c r="DK245" s="226"/>
      <c r="DL245" s="226"/>
      <c r="DM245" s="226"/>
      <c r="DN245" s="226"/>
      <c r="DO245" s="226"/>
      <c r="DP245" s="226"/>
      <c r="DQ245" s="226"/>
      <c r="DR245" s="226"/>
      <c r="DS245" s="226"/>
      <c r="DT245" s="226"/>
      <c r="DU245" s="226"/>
      <c r="DV245" s="226"/>
      <c r="DW245" s="226"/>
      <c r="DX245" s="226"/>
      <c r="DY245" s="226"/>
      <c r="DZ245" s="226"/>
      <c r="EA245" s="226"/>
      <c r="EB245" s="226"/>
      <c r="EC245" s="226"/>
      <c r="ED245" s="226"/>
      <c r="EE245" s="226"/>
      <c r="EF245" s="226"/>
      <c r="EG245" s="226"/>
      <c r="EH245" s="226"/>
      <c r="EI245" s="226"/>
      <c r="EJ245" s="226"/>
      <c r="EK245" s="226"/>
      <c r="EL245" s="226"/>
      <c r="EM245" s="226"/>
      <c r="EN245" s="226"/>
      <c r="EO245" s="226"/>
      <c r="EP245" s="226"/>
      <c r="EQ245" s="226"/>
      <c r="ER245" s="226"/>
      <c r="ES245" s="226"/>
      <c r="ET245" s="226"/>
      <c r="EU245" s="226"/>
      <c r="EV245" s="226"/>
      <c r="EW245" s="226"/>
      <c r="EX245" s="226"/>
      <c r="EY245" s="226"/>
      <c r="EZ245" s="226"/>
      <c r="FA245" s="226"/>
      <c r="FB245" s="226"/>
      <c r="FC245" s="226"/>
      <c r="FD245" s="226"/>
      <c r="FE245" s="226"/>
      <c r="FF245" s="226"/>
      <c r="FG245" s="226"/>
      <c r="FH245" s="226"/>
      <c r="FI245" s="226"/>
      <c r="FJ245" s="226"/>
      <c r="FK245" s="226"/>
      <c r="FL245" s="226"/>
      <c r="FM245" s="226"/>
      <c r="FN245" s="226"/>
      <c r="FO245" s="226"/>
      <c r="FP245" s="226"/>
      <c r="FQ245" s="226"/>
      <c r="FR245" s="226"/>
      <c r="FS245" s="226"/>
      <c r="FT245" s="226"/>
      <c r="FU245" s="226"/>
      <c r="FV245" s="226"/>
      <c r="FW245" s="226"/>
      <c r="FX245" s="226"/>
      <c r="FY245" s="226"/>
      <c r="FZ245" s="226"/>
      <c r="GA245" s="226"/>
      <c r="GB245" s="226"/>
      <c r="GC245" s="226"/>
      <c r="GD245" s="226"/>
      <c r="GE245" s="226"/>
      <c r="GF245" s="226"/>
      <c r="GG245" s="226"/>
      <c r="GH245" s="226"/>
      <c r="GI245" s="226"/>
      <c r="GJ245" s="226"/>
      <c r="GK245" s="226"/>
      <c r="GL245" s="226"/>
      <c r="GM245" s="226"/>
      <c r="GN245" s="226"/>
      <c r="GO245" s="226"/>
      <c r="GP245" s="226"/>
      <c r="GQ245" s="226"/>
      <c r="GR245" s="226"/>
      <c r="GS245" s="226"/>
      <c r="GT245" s="226"/>
      <c r="GU245" s="226"/>
      <c r="GV245" s="226"/>
      <c r="GW245" s="226"/>
      <c r="GX245" s="226"/>
      <c r="GY245" s="226"/>
      <c r="GZ245" s="226"/>
      <c r="HA245" s="226"/>
      <c r="HB245" s="226"/>
      <c r="HC245" s="226"/>
      <c r="HD245" s="226"/>
      <c r="HE245" s="226"/>
      <c r="HF245" s="226"/>
      <c r="HG245" s="226"/>
      <c r="HH245" s="226"/>
      <c r="HI245" s="226"/>
      <c r="HJ245" s="226"/>
      <c r="HK245" s="226"/>
      <c r="HL245" s="226"/>
      <c r="HM245" s="226"/>
      <c r="HN245" s="226"/>
      <c r="HO245" s="226"/>
      <c r="HP245" s="226"/>
      <c r="HQ245" s="226"/>
      <c r="HR245" s="226"/>
      <c r="HS245" s="226"/>
      <c r="HT245" s="226"/>
      <c r="HU245" s="226"/>
      <c r="HV245" s="226"/>
      <c r="HW245" s="226"/>
      <c r="HX245" s="226"/>
      <c r="HY245" s="226"/>
      <c r="HZ245" s="226"/>
      <c r="IA245" s="226"/>
      <c r="IB245" s="226"/>
      <c r="IC245" s="226"/>
      <c r="ID245" s="226"/>
      <c r="IE245" s="226"/>
      <c r="IF245" s="226"/>
      <c r="IG245" s="226"/>
      <c r="IH245" s="226"/>
      <c r="II245" s="226"/>
      <c r="IJ245" s="226"/>
      <c r="IK245" s="226"/>
      <c r="IL245" s="226"/>
      <c r="IM245" s="226"/>
      <c r="IN245" s="226"/>
      <c r="IO245" s="226"/>
      <c r="IP245" s="226"/>
      <c r="IQ245" s="226"/>
      <c r="IR245" s="226"/>
      <c r="IS245" s="226"/>
      <c r="IT245" s="226"/>
      <c r="IU245" s="226"/>
      <c r="IV245" s="226"/>
      <c r="IW245" s="216"/>
    </row>
    <row r="246" spans="1:257" s="7" customFormat="1" x14ac:dyDescent="0.2">
      <c r="A246" s="226" t="s">
        <v>292</v>
      </c>
      <c r="B246" s="226"/>
      <c r="C246" s="226"/>
      <c r="D246" s="213"/>
      <c r="E246" s="214"/>
      <c r="G246" s="216"/>
      <c r="H246" s="8"/>
      <c r="I246" s="9"/>
    </row>
    <row r="247" spans="1:257" s="33" customFormat="1" x14ac:dyDescent="0.2">
      <c r="A247" s="225" t="s">
        <v>293</v>
      </c>
      <c r="B247" s="225"/>
      <c r="C247" s="225"/>
      <c r="D247" s="225"/>
      <c r="E247" s="225"/>
      <c r="F247" s="225"/>
      <c r="G247" s="225"/>
      <c r="H247" s="217"/>
      <c r="I247" s="217"/>
      <c r="J247" s="218"/>
      <c r="K247" s="225"/>
      <c r="L247" s="225"/>
      <c r="M247" s="225"/>
      <c r="N247" s="225"/>
      <c r="O247" s="225"/>
      <c r="P247" s="225"/>
      <c r="Q247" s="225"/>
      <c r="R247" s="225"/>
      <c r="S247" s="225"/>
      <c r="T247" s="225"/>
      <c r="U247" s="225"/>
      <c r="V247" s="225"/>
      <c r="W247" s="225"/>
      <c r="X247" s="225"/>
      <c r="Y247" s="225"/>
      <c r="Z247" s="225"/>
      <c r="AA247" s="225"/>
      <c r="AB247" s="225"/>
      <c r="AC247" s="225"/>
      <c r="AD247" s="225"/>
      <c r="AE247" s="225"/>
      <c r="AF247" s="225"/>
      <c r="AG247" s="225"/>
      <c r="AH247" s="225"/>
      <c r="AI247" s="225"/>
      <c r="AJ247" s="225"/>
      <c r="AK247" s="225"/>
      <c r="AL247" s="225"/>
      <c r="AM247" s="225"/>
      <c r="AN247" s="225"/>
      <c r="AO247" s="225"/>
      <c r="AP247" s="225"/>
      <c r="AQ247" s="225"/>
      <c r="AR247" s="225"/>
      <c r="AS247" s="225"/>
      <c r="AT247" s="225"/>
      <c r="AU247" s="225"/>
      <c r="AV247" s="225"/>
      <c r="AW247" s="225"/>
      <c r="AX247" s="225"/>
      <c r="AY247" s="225"/>
      <c r="AZ247" s="225"/>
      <c r="BA247" s="225"/>
      <c r="BB247" s="225"/>
      <c r="BC247" s="225"/>
      <c r="BD247" s="225"/>
      <c r="BE247" s="225"/>
      <c r="BF247" s="225"/>
      <c r="BG247" s="225"/>
      <c r="BH247" s="225"/>
      <c r="BI247" s="225"/>
      <c r="BJ247" s="225"/>
      <c r="BK247" s="225"/>
      <c r="BL247" s="225"/>
      <c r="BM247" s="225"/>
      <c r="BN247" s="225"/>
      <c r="BO247" s="225"/>
      <c r="BP247" s="225"/>
      <c r="BQ247" s="225"/>
      <c r="BR247" s="225"/>
      <c r="BS247" s="225"/>
      <c r="BT247" s="225"/>
      <c r="BU247" s="225"/>
      <c r="BV247" s="225"/>
      <c r="BW247" s="225"/>
      <c r="BX247" s="225"/>
      <c r="BY247" s="225"/>
      <c r="BZ247" s="225"/>
      <c r="CA247" s="225"/>
      <c r="CB247" s="225"/>
      <c r="CC247" s="225"/>
      <c r="CD247" s="225"/>
      <c r="CE247" s="225"/>
      <c r="CF247" s="225"/>
      <c r="CG247" s="225"/>
      <c r="CH247" s="225"/>
      <c r="CI247" s="225"/>
      <c r="CJ247" s="225"/>
      <c r="CK247" s="225"/>
      <c r="CL247" s="225"/>
      <c r="CM247" s="225"/>
      <c r="CN247" s="225"/>
      <c r="CO247" s="225"/>
      <c r="CP247" s="225"/>
      <c r="CQ247" s="225"/>
      <c r="CR247" s="225"/>
      <c r="CS247" s="225"/>
      <c r="CT247" s="225"/>
      <c r="CU247" s="225"/>
      <c r="CV247" s="225"/>
      <c r="CW247" s="225"/>
      <c r="CX247" s="225"/>
      <c r="CY247" s="225"/>
      <c r="CZ247" s="225"/>
      <c r="DA247" s="225"/>
      <c r="DB247" s="225"/>
      <c r="DC247" s="225"/>
      <c r="DD247" s="225"/>
      <c r="DE247" s="225"/>
      <c r="DF247" s="225"/>
      <c r="DG247" s="225"/>
      <c r="DH247" s="225"/>
      <c r="DI247" s="225"/>
      <c r="DJ247" s="225"/>
      <c r="DK247" s="225"/>
      <c r="DL247" s="225"/>
      <c r="DM247" s="225"/>
      <c r="DN247" s="225"/>
      <c r="DO247" s="225"/>
      <c r="DP247" s="225"/>
      <c r="DQ247" s="225"/>
      <c r="DR247" s="225"/>
      <c r="DS247" s="225"/>
      <c r="DT247" s="225"/>
      <c r="DU247" s="225"/>
      <c r="DV247" s="225"/>
      <c r="DW247" s="225"/>
      <c r="DX247" s="225"/>
      <c r="DY247" s="225"/>
      <c r="DZ247" s="225"/>
      <c r="EA247" s="225"/>
      <c r="EB247" s="225"/>
      <c r="EC247" s="225"/>
      <c r="ED247" s="225"/>
      <c r="EE247" s="225"/>
      <c r="EF247" s="225"/>
      <c r="EG247" s="225"/>
      <c r="EH247" s="225"/>
      <c r="EI247" s="225"/>
      <c r="EJ247" s="225"/>
      <c r="EK247" s="225"/>
      <c r="EL247" s="225"/>
      <c r="EM247" s="225"/>
      <c r="EN247" s="225"/>
      <c r="EO247" s="225"/>
      <c r="EP247" s="225"/>
      <c r="EQ247" s="225"/>
      <c r="ER247" s="225"/>
      <c r="ES247" s="225"/>
      <c r="ET247" s="225"/>
      <c r="EU247" s="225"/>
      <c r="EV247" s="225"/>
      <c r="EW247" s="225"/>
      <c r="EX247" s="225"/>
      <c r="EY247" s="225"/>
      <c r="EZ247" s="225"/>
      <c r="FA247" s="225"/>
      <c r="FB247" s="225"/>
      <c r="FC247" s="225"/>
      <c r="FD247" s="225"/>
      <c r="FE247" s="225"/>
      <c r="FF247" s="225"/>
      <c r="FG247" s="225"/>
      <c r="FH247" s="225"/>
      <c r="FI247" s="225"/>
      <c r="FJ247" s="225"/>
      <c r="FK247" s="225"/>
      <c r="FL247" s="225"/>
      <c r="FM247" s="225"/>
      <c r="FN247" s="225"/>
      <c r="FO247" s="225"/>
      <c r="FP247" s="225"/>
      <c r="FQ247" s="225"/>
      <c r="FR247" s="225"/>
      <c r="FS247" s="225"/>
      <c r="FT247" s="225"/>
      <c r="FU247" s="225"/>
      <c r="FV247" s="225"/>
      <c r="FW247" s="225"/>
      <c r="FX247" s="225"/>
      <c r="FY247" s="225"/>
      <c r="FZ247" s="225"/>
      <c r="GA247" s="225"/>
      <c r="GB247" s="225"/>
      <c r="GC247" s="225"/>
      <c r="GD247" s="225"/>
      <c r="GE247" s="225"/>
      <c r="GF247" s="225"/>
      <c r="GG247" s="225"/>
      <c r="GH247" s="225"/>
      <c r="GI247" s="225"/>
      <c r="GJ247" s="225"/>
      <c r="GK247" s="225"/>
      <c r="GL247" s="225"/>
      <c r="GM247" s="225"/>
      <c r="GN247" s="225"/>
      <c r="GO247" s="225"/>
      <c r="GP247" s="225"/>
      <c r="GQ247" s="225"/>
      <c r="GR247" s="225"/>
      <c r="GS247" s="225"/>
      <c r="GT247" s="225"/>
      <c r="GU247" s="225"/>
      <c r="GV247" s="225"/>
      <c r="GW247" s="225"/>
      <c r="GX247" s="225"/>
      <c r="GY247" s="225"/>
      <c r="GZ247" s="225"/>
      <c r="HA247" s="225"/>
      <c r="HB247" s="225"/>
      <c r="HC247" s="225"/>
      <c r="HD247" s="225"/>
      <c r="HE247" s="225"/>
      <c r="HF247" s="225"/>
      <c r="HG247" s="225"/>
      <c r="HH247" s="225"/>
      <c r="HI247" s="225"/>
      <c r="HJ247" s="225"/>
      <c r="HK247" s="225"/>
      <c r="HL247" s="225"/>
      <c r="HM247" s="225"/>
      <c r="HN247" s="225"/>
      <c r="HO247" s="225"/>
      <c r="HP247" s="225"/>
      <c r="HQ247" s="225"/>
      <c r="HR247" s="225"/>
      <c r="HS247" s="225"/>
      <c r="HT247" s="225"/>
      <c r="HU247" s="225"/>
      <c r="HV247" s="225"/>
      <c r="HW247" s="225"/>
      <c r="HX247" s="225"/>
      <c r="HY247" s="225"/>
      <c r="HZ247" s="225"/>
      <c r="IA247" s="225"/>
      <c r="IB247" s="225"/>
      <c r="IC247" s="225"/>
      <c r="ID247" s="225"/>
      <c r="IE247" s="225"/>
      <c r="IF247" s="225"/>
      <c r="IG247" s="225"/>
      <c r="IH247" s="225"/>
      <c r="II247" s="225"/>
      <c r="IJ247" s="225"/>
      <c r="IK247" s="225"/>
      <c r="IL247" s="225"/>
      <c r="IM247" s="225"/>
      <c r="IN247" s="225"/>
      <c r="IO247" s="225"/>
      <c r="IP247" s="225"/>
      <c r="IQ247" s="225"/>
      <c r="IR247" s="225"/>
      <c r="IS247" s="225"/>
      <c r="IT247" s="225"/>
      <c r="IU247" s="225"/>
      <c r="IV247" s="225"/>
      <c r="IW247" s="218"/>
    </row>
    <row r="248" spans="1:257" s="7" customFormat="1" x14ac:dyDescent="0.2">
      <c r="A248" s="225" t="s">
        <v>294</v>
      </c>
      <c r="B248" s="225"/>
      <c r="C248" s="225"/>
      <c r="D248" s="213"/>
      <c r="E248" s="214"/>
      <c r="G248" s="218"/>
      <c r="H248" s="8"/>
      <c r="I248" s="9"/>
    </row>
    <row r="249" spans="1:257" s="7" customFormat="1" x14ac:dyDescent="0.2">
      <c r="A249" s="225"/>
      <c r="B249" s="225"/>
      <c r="C249" s="225"/>
      <c r="D249" s="213"/>
      <c r="E249" s="214"/>
      <c r="G249" s="218"/>
      <c r="H249" s="8"/>
      <c r="I249" s="9"/>
    </row>
    <row r="250" spans="1:257" s="7" customFormat="1" x14ac:dyDescent="0.2">
      <c r="A250"/>
      <c r="B250" s="189"/>
      <c r="C250" s="189"/>
      <c r="D250" s="213"/>
      <c r="E250" s="214"/>
      <c r="G250" s="189"/>
      <c r="H250" s="8"/>
      <c r="I250" s="9"/>
    </row>
    <row r="251" spans="1:257" s="7" customFormat="1" ht="15" x14ac:dyDescent="0.2">
      <c r="A251" s="219"/>
      <c r="B251" s="220"/>
      <c r="C251" s="221"/>
      <c r="D251" s="220"/>
      <c r="E251" s="222"/>
      <c r="G251" s="221"/>
      <c r="H251" s="8"/>
      <c r="I251" s="9"/>
    </row>
  </sheetData>
  <autoFilter ref="B1:B251" xr:uid="{00000000-0009-0000-0000-000000000000}"/>
  <mergeCells count="224">
    <mergeCell ref="A1:G1"/>
    <mergeCell ref="A5:E5"/>
    <mergeCell ref="A12:E12"/>
    <mergeCell ref="A15:E15"/>
    <mergeCell ref="A19:E19"/>
    <mergeCell ref="A20:A21"/>
    <mergeCell ref="B20:B21"/>
    <mergeCell ref="A71:E71"/>
    <mergeCell ref="B74:B75"/>
    <mergeCell ref="C74:C75"/>
    <mergeCell ref="G74:G75"/>
    <mergeCell ref="A76:E76"/>
    <mergeCell ref="C77:C78"/>
    <mergeCell ref="A24:E24"/>
    <mergeCell ref="A26:E26"/>
    <mergeCell ref="A41:E41"/>
    <mergeCell ref="A45:E45"/>
    <mergeCell ref="A51:E51"/>
    <mergeCell ref="A60:E60"/>
    <mergeCell ref="H124:K136"/>
    <mergeCell ref="B125:B135"/>
    <mergeCell ref="C125:C135"/>
    <mergeCell ref="D125:D135"/>
    <mergeCell ref="A136:E136"/>
    <mergeCell ref="A81:E81"/>
    <mergeCell ref="C82:C92"/>
    <mergeCell ref="A94:E94"/>
    <mergeCell ref="A101:E101"/>
    <mergeCell ref="C103:C110"/>
    <mergeCell ref="A111:E111"/>
    <mergeCell ref="B144:B155"/>
    <mergeCell ref="C144:C155"/>
    <mergeCell ref="D144:D155"/>
    <mergeCell ref="A160:E160"/>
    <mergeCell ref="B161:B185"/>
    <mergeCell ref="C161:C185"/>
    <mergeCell ref="D161:D185"/>
    <mergeCell ref="E161:E185"/>
    <mergeCell ref="A114:E114"/>
    <mergeCell ref="C118:C120"/>
    <mergeCell ref="A192:E192"/>
    <mergeCell ref="B194:B202"/>
    <mergeCell ref="C194:C202"/>
    <mergeCell ref="E194:E202"/>
    <mergeCell ref="A207:E207"/>
    <mergeCell ref="B208:B222"/>
    <mergeCell ref="C208:C222"/>
    <mergeCell ref="D208:D222"/>
    <mergeCell ref="E208:E222"/>
    <mergeCell ref="K245:M245"/>
    <mergeCell ref="N245:P245"/>
    <mergeCell ref="Q245:S245"/>
    <mergeCell ref="T245:V245"/>
    <mergeCell ref="W245:Y245"/>
    <mergeCell ref="Z245:AB245"/>
    <mergeCell ref="C223:C233"/>
    <mergeCell ref="D223:D233"/>
    <mergeCell ref="A238:E238"/>
    <mergeCell ref="A244:C244"/>
    <mergeCell ref="A245:C245"/>
    <mergeCell ref="D245:G245"/>
    <mergeCell ref="AU245:AW245"/>
    <mergeCell ref="AX245:AZ245"/>
    <mergeCell ref="BA245:BC245"/>
    <mergeCell ref="BD245:BF245"/>
    <mergeCell ref="BG245:BI245"/>
    <mergeCell ref="BJ245:BL245"/>
    <mergeCell ref="AC245:AE245"/>
    <mergeCell ref="AF245:AH245"/>
    <mergeCell ref="AI245:AK245"/>
    <mergeCell ref="AL245:AN245"/>
    <mergeCell ref="AO245:AQ245"/>
    <mergeCell ref="AR245:AT245"/>
    <mergeCell ref="CE245:CG245"/>
    <mergeCell ref="CH245:CJ245"/>
    <mergeCell ref="CK245:CM245"/>
    <mergeCell ref="CN245:CP245"/>
    <mergeCell ref="CQ245:CS245"/>
    <mergeCell ref="CT245:CV245"/>
    <mergeCell ref="BM245:BO245"/>
    <mergeCell ref="BP245:BR245"/>
    <mergeCell ref="BS245:BU245"/>
    <mergeCell ref="BV245:BX245"/>
    <mergeCell ref="BY245:CA245"/>
    <mergeCell ref="CB245:CD245"/>
    <mergeCell ref="DO245:DQ245"/>
    <mergeCell ref="DR245:DT245"/>
    <mergeCell ref="DU245:DW245"/>
    <mergeCell ref="DX245:DZ245"/>
    <mergeCell ref="EA245:EC245"/>
    <mergeCell ref="ED245:EF245"/>
    <mergeCell ref="CW245:CY245"/>
    <mergeCell ref="CZ245:DB245"/>
    <mergeCell ref="DC245:DE245"/>
    <mergeCell ref="DF245:DH245"/>
    <mergeCell ref="DI245:DK245"/>
    <mergeCell ref="DL245:DN245"/>
    <mergeCell ref="EY245:FA245"/>
    <mergeCell ref="FB245:FD245"/>
    <mergeCell ref="FE245:FG245"/>
    <mergeCell ref="FH245:FJ245"/>
    <mergeCell ref="FK245:FM245"/>
    <mergeCell ref="FN245:FP245"/>
    <mergeCell ref="EG245:EI245"/>
    <mergeCell ref="EJ245:EL245"/>
    <mergeCell ref="EM245:EO245"/>
    <mergeCell ref="EP245:ER245"/>
    <mergeCell ref="ES245:EU245"/>
    <mergeCell ref="EV245:EX245"/>
    <mergeCell ref="GO245:GQ245"/>
    <mergeCell ref="GR245:GT245"/>
    <mergeCell ref="GU245:GW245"/>
    <mergeCell ref="GX245:GZ245"/>
    <mergeCell ref="FQ245:FS245"/>
    <mergeCell ref="FT245:FV245"/>
    <mergeCell ref="FW245:FY245"/>
    <mergeCell ref="FZ245:GB245"/>
    <mergeCell ref="GC245:GE245"/>
    <mergeCell ref="GF245:GH245"/>
    <mergeCell ref="IK245:IM245"/>
    <mergeCell ref="IN245:IP245"/>
    <mergeCell ref="IQ245:IS245"/>
    <mergeCell ref="IT245:IV245"/>
    <mergeCell ref="A246:C246"/>
    <mergeCell ref="A247:C247"/>
    <mergeCell ref="D247:G247"/>
    <mergeCell ref="K247:M247"/>
    <mergeCell ref="N247:P247"/>
    <mergeCell ref="Q247:S247"/>
    <mergeCell ref="HS245:HU245"/>
    <mergeCell ref="HV245:HX245"/>
    <mergeCell ref="HY245:IA245"/>
    <mergeCell ref="IB245:ID245"/>
    <mergeCell ref="IE245:IG245"/>
    <mergeCell ref="IH245:IJ245"/>
    <mergeCell ref="HA245:HC245"/>
    <mergeCell ref="HD245:HF245"/>
    <mergeCell ref="HG245:HI245"/>
    <mergeCell ref="HJ245:HL245"/>
    <mergeCell ref="HM245:HO245"/>
    <mergeCell ref="HP245:HR245"/>
    <mergeCell ref="GI245:GK245"/>
    <mergeCell ref="GL245:GN245"/>
    <mergeCell ref="AL247:AN247"/>
    <mergeCell ref="AO247:AQ247"/>
    <mergeCell ref="AR247:AT247"/>
    <mergeCell ref="AU247:AW247"/>
    <mergeCell ref="AX247:AZ247"/>
    <mergeCell ref="BA247:BC247"/>
    <mergeCell ref="T247:V247"/>
    <mergeCell ref="W247:Y247"/>
    <mergeCell ref="Z247:AB247"/>
    <mergeCell ref="AC247:AE247"/>
    <mergeCell ref="AF247:AH247"/>
    <mergeCell ref="AI247:AK247"/>
    <mergeCell ref="BV247:BX247"/>
    <mergeCell ref="BY247:CA247"/>
    <mergeCell ref="CB247:CD247"/>
    <mergeCell ref="CE247:CG247"/>
    <mergeCell ref="CH247:CJ247"/>
    <mergeCell ref="CK247:CM247"/>
    <mergeCell ref="BD247:BF247"/>
    <mergeCell ref="BG247:BI247"/>
    <mergeCell ref="BJ247:BL247"/>
    <mergeCell ref="BM247:BO247"/>
    <mergeCell ref="BP247:BR247"/>
    <mergeCell ref="BS247:BU247"/>
    <mergeCell ref="DF247:DH247"/>
    <mergeCell ref="DI247:DK247"/>
    <mergeCell ref="DL247:DN247"/>
    <mergeCell ref="DO247:DQ247"/>
    <mergeCell ref="DR247:DT247"/>
    <mergeCell ref="DU247:DW247"/>
    <mergeCell ref="CN247:CP247"/>
    <mergeCell ref="CQ247:CS247"/>
    <mergeCell ref="CT247:CV247"/>
    <mergeCell ref="CW247:CY247"/>
    <mergeCell ref="CZ247:DB247"/>
    <mergeCell ref="DC247:DE247"/>
    <mergeCell ref="EP247:ER247"/>
    <mergeCell ref="ES247:EU247"/>
    <mergeCell ref="EV247:EX247"/>
    <mergeCell ref="EY247:FA247"/>
    <mergeCell ref="FB247:FD247"/>
    <mergeCell ref="FE247:FG247"/>
    <mergeCell ref="DX247:DZ247"/>
    <mergeCell ref="EA247:EC247"/>
    <mergeCell ref="ED247:EF247"/>
    <mergeCell ref="EG247:EI247"/>
    <mergeCell ref="EJ247:EL247"/>
    <mergeCell ref="EM247:EO247"/>
    <mergeCell ref="GI247:GK247"/>
    <mergeCell ref="GL247:GN247"/>
    <mergeCell ref="GO247:GQ247"/>
    <mergeCell ref="FH247:FJ247"/>
    <mergeCell ref="FK247:FM247"/>
    <mergeCell ref="FN247:FP247"/>
    <mergeCell ref="FQ247:FS247"/>
    <mergeCell ref="FT247:FV247"/>
    <mergeCell ref="FW247:FY247"/>
    <mergeCell ref="IT247:IV247"/>
    <mergeCell ref="A248:C248"/>
    <mergeCell ref="A249:C249"/>
    <mergeCell ref="IB247:ID247"/>
    <mergeCell ref="IE247:IG247"/>
    <mergeCell ref="IH247:IJ247"/>
    <mergeCell ref="IK247:IM247"/>
    <mergeCell ref="IN247:IP247"/>
    <mergeCell ref="IQ247:IS247"/>
    <mergeCell ref="HJ247:HL247"/>
    <mergeCell ref="HM247:HO247"/>
    <mergeCell ref="HP247:HR247"/>
    <mergeCell ref="HS247:HU247"/>
    <mergeCell ref="HV247:HX247"/>
    <mergeCell ref="HY247:IA247"/>
    <mergeCell ref="GR247:GT247"/>
    <mergeCell ref="GU247:GW247"/>
    <mergeCell ref="GX247:GZ247"/>
    <mergeCell ref="HA247:HC247"/>
    <mergeCell ref="HD247:HF247"/>
    <mergeCell ref="HG247:HI247"/>
    <mergeCell ref="FZ247:GB247"/>
    <mergeCell ref="GC247:GE247"/>
    <mergeCell ref="GF247:GH247"/>
  </mergeCells>
  <hyperlinks>
    <hyperlink ref="H122" r:id="rId1" location="Text " xr:uid="{9FB7E3D2-B2CE-45A4-BDBA-B50867356B8A}"/>
    <hyperlink ref="H118" r:id="rId2" location="Text " xr:uid="{9FCFB8D3-1100-4D3B-BBDB-9A470BA470D3}"/>
    <hyperlink ref="H121" r:id="rId3" location="Text " xr:uid="{65E0A536-C755-4CD4-BB10-AA58CB7FF0A3}"/>
  </hyperlinks>
  <printOptions horizontalCentered="1"/>
  <pageMargins left="0.59055118110236227" right="0.35433070866141736" top="0.43307086614173229" bottom="0.15748031496062992" header="0.39370078740157483" footer="0.19685039370078741"/>
  <pageSetup paperSize="9" scale="51" fitToHeight="0" orientation="portrait" r:id="rId4"/>
  <headerFooter alignWithMargins="0"/>
  <drawing r:id="rId5"/>
  <legacyDrawing r:id="rId6"/>
  <controls>
    <mc:AlternateContent xmlns:mc="http://schemas.openxmlformats.org/markup-compatibility/2006">
      <mc:Choice Requires="x14">
        <control shapeId="1025" r:id="rId7" name="Control 1">
          <controlPr defaultSize="0" r:id="rId8">
            <anchor moveWithCells="1">
              <from>
                <xdr:col>14</xdr:col>
                <xdr:colOff>0</xdr:colOff>
                <xdr:row>251</xdr:row>
                <xdr:rowOff>0</xdr:rowOff>
              </from>
              <to>
                <xdr:col>14</xdr:col>
                <xdr:colOff>914400</xdr:colOff>
                <xdr:row>256</xdr:row>
                <xdr:rowOff>104775</xdr:rowOff>
              </to>
            </anchor>
          </controlPr>
        </control>
      </mc:Choice>
      <mc:Fallback>
        <control shapeId="1025" r:id="rId7" name="Control 1"/>
      </mc:Fallback>
    </mc:AlternateContent>
    <mc:AlternateContent xmlns:mc="http://schemas.openxmlformats.org/markup-compatibility/2006">
      <mc:Choice Requires="x14">
        <control shapeId="1026" r:id="rId9" name="Control 2">
          <controlPr defaultSize="0" r:id="rId8">
            <anchor moveWithCells="1">
              <from>
                <xdr:col>15</xdr:col>
                <xdr:colOff>0</xdr:colOff>
                <xdr:row>251</xdr:row>
                <xdr:rowOff>0</xdr:rowOff>
              </from>
              <to>
                <xdr:col>15</xdr:col>
                <xdr:colOff>914400</xdr:colOff>
                <xdr:row>256</xdr:row>
                <xdr:rowOff>104775</xdr:rowOff>
              </to>
            </anchor>
          </controlPr>
        </control>
      </mc:Choice>
      <mc:Fallback>
        <control shapeId="1026" r:id="rId9" name="Control 2"/>
      </mc:Fallback>
    </mc:AlternateContent>
    <mc:AlternateContent xmlns:mc="http://schemas.openxmlformats.org/markup-compatibility/2006">
      <mc:Choice Requires="x14">
        <control shapeId="1027" r:id="rId10" name="Control 3">
          <controlPr defaultSize="0" r:id="rId8">
            <anchor moveWithCells="1">
              <from>
                <xdr:col>15</xdr:col>
                <xdr:colOff>0</xdr:colOff>
                <xdr:row>251</xdr:row>
                <xdr:rowOff>0</xdr:rowOff>
              </from>
              <to>
                <xdr:col>15</xdr:col>
                <xdr:colOff>914400</xdr:colOff>
                <xdr:row>256</xdr:row>
                <xdr:rowOff>104775</xdr:rowOff>
              </to>
            </anchor>
          </controlPr>
        </control>
      </mc:Choice>
      <mc:Fallback>
        <control shapeId="1027" r:id="rId10" name="Control 3"/>
      </mc:Fallback>
    </mc:AlternateContent>
    <mc:AlternateContent xmlns:mc="http://schemas.openxmlformats.org/markup-compatibility/2006">
      <mc:Choice Requires="x14">
        <control shapeId="1028" r:id="rId11" name="Control 4">
          <controlPr defaultSize="0" r:id="rId8">
            <anchor moveWithCells="1">
              <from>
                <xdr:col>15</xdr:col>
                <xdr:colOff>0</xdr:colOff>
                <xdr:row>251</xdr:row>
                <xdr:rowOff>0</xdr:rowOff>
              </from>
              <to>
                <xdr:col>15</xdr:col>
                <xdr:colOff>914400</xdr:colOff>
                <xdr:row>256</xdr:row>
                <xdr:rowOff>104775</xdr:rowOff>
              </to>
            </anchor>
          </controlPr>
        </control>
      </mc:Choice>
      <mc:Fallback>
        <control shapeId="1028" r:id="rId11" name="Control 4"/>
      </mc:Fallback>
    </mc:AlternateContent>
    <mc:AlternateContent xmlns:mc="http://schemas.openxmlformats.org/markup-compatibility/2006">
      <mc:Choice Requires="x14">
        <control shapeId="1029" r:id="rId12" name="Control 5">
          <controlPr defaultSize="0" r:id="rId8">
            <anchor moveWithCells="1">
              <from>
                <xdr:col>15</xdr:col>
                <xdr:colOff>0</xdr:colOff>
                <xdr:row>251</xdr:row>
                <xdr:rowOff>0</xdr:rowOff>
              </from>
              <to>
                <xdr:col>15</xdr:col>
                <xdr:colOff>914400</xdr:colOff>
                <xdr:row>256</xdr:row>
                <xdr:rowOff>104775</xdr:rowOff>
              </to>
            </anchor>
          </controlPr>
        </control>
      </mc:Choice>
      <mc:Fallback>
        <control shapeId="1029" r:id="rId12" name="Control 5"/>
      </mc:Fallback>
    </mc:AlternateContent>
    <mc:AlternateContent xmlns:mc="http://schemas.openxmlformats.org/markup-compatibility/2006">
      <mc:Choice Requires="x14">
        <control shapeId="1030" r:id="rId13" name="Control 6">
          <controlPr defaultSize="0" r:id="rId8">
            <anchor moveWithCells="1">
              <from>
                <xdr:col>15</xdr:col>
                <xdr:colOff>0</xdr:colOff>
                <xdr:row>251</xdr:row>
                <xdr:rowOff>0</xdr:rowOff>
              </from>
              <to>
                <xdr:col>15</xdr:col>
                <xdr:colOff>914400</xdr:colOff>
                <xdr:row>256</xdr:row>
                <xdr:rowOff>104775</xdr:rowOff>
              </to>
            </anchor>
          </controlPr>
        </control>
      </mc:Choice>
      <mc:Fallback>
        <control shapeId="1030" r:id="rId13" name="Control 6"/>
      </mc:Fallback>
    </mc:AlternateContent>
    <mc:AlternateContent xmlns:mc="http://schemas.openxmlformats.org/markup-compatibility/2006">
      <mc:Choice Requires="x14">
        <control shapeId="1031" r:id="rId14" name="Control 7">
          <controlPr defaultSize="0" r:id="rId8">
            <anchor moveWithCells="1">
              <from>
                <xdr:col>15</xdr:col>
                <xdr:colOff>0</xdr:colOff>
                <xdr:row>251</xdr:row>
                <xdr:rowOff>0</xdr:rowOff>
              </from>
              <to>
                <xdr:col>15</xdr:col>
                <xdr:colOff>914400</xdr:colOff>
                <xdr:row>256</xdr:row>
                <xdr:rowOff>104775</xdr:rowOff>
              </to>
            </anchor>
          </controlPr>
        </control>
      </mc:Choice>
      <mc:Fallback>
        <control shapeId="1031" r:id="rId14" name="Control 7"/>
      </mc:Fallback>
    </mc:AlternateContent>
    <mc:AlternateContent xmlns:mc="http://schemas.openxmlformats.org/markup-compatibility/2006">
      <mc:Choice Requires="x14">
        <control shapeId="1032" r:id="rId15" name="Control 8">
          <controlPr defaultSize="0" r:id="rId8">
            <anchor moveWithCells="1">
              <from>
                <xdr:col>15</xdr:col>
                <xdr:colOff>0</xdr:colOff>
                <xdr:row>251</xdr:row>
                <xdr:rowOff>0</xdr:rowOff>
              </from>
              <to>
                <xdr:col>15</xdr:col>
                <xdr:colOff>914400</xdr:colOff>
                <xdr:row>256</xdr:row>
                <xdr:rowOff>104775</xdr:rowOff>
              </to>
            </anchor>
          </controlPr>
        </control>
      </mc:Choice>
      <mc:Fallback>
        <control shapeId="1032" r:id="rId15" name="Control 8"/>
      </mc:Fallback>
    </mc:AlternateContent>
    <mc:AlternateContent xmlns:mc="http://schemas.openxmlformats.org/markup-compatibility/2006">
      <mc:Choice Requires="x14">
        <control shapeId="1033" r:id="rId16" name="Control 9">
          <controlPr defaultSize="0" r:id="rId8">
            <anchor moveWithCells="1">
              <from>
                <xdr:col>15</xdr:col>
                <xdr:colOff>0</xdr:colOff>
                <xdr:row>251</xdr:row>
                <xdr:rowOff>0</xdr:rowOff>
              </from>
              <to>
                <xdr:col>15</xdr:col>
                <xdr:colOff>914400</xdr:colOff>
                <xdr:row>256</xdr:row>
                <xdr:rowOff>104775</xdr:rowOff>
              </to>
            </anchor>
          </controlPr>
        </control>
      </mc:Choice>
      <mc:Fallback>
        <control shapeId="1033" r:id="rId16" name="Control 9"/>
      </mc:Fallback>
    </mc:AlternateContent>
    <mc:AlternateContent xmlns:mc="http://schemas.openxmlformats.org/markup-compatibility/2006">
      <mc:Choice Requires="x14">
        <control shapeId="1034" r:id="rId17" name="Control 10">
          <controlPr defaultSize="0" r:id="rId8">
            <anchor moveWithCells="1">
              <from>
                <xdr:col>15</xdr:col>
                <xdr:colOff>0</xdr:colOff>
                <xdr:row>251</xdr:row>
                <xdr:rowOff>0</xdr:rowOff>
              </from>
              <to>
                <xdr:col>15</xdr:col>
                <xdr:colOff>914400</xdr:colOff>
                <xdr:row>256</xdr:row>
                <xdr:rowOff>104775</xdr:rowOff>
              </to>
            </anchor>
          </controlPr>
        </control>
      </mc:Choice>
      <mc:Fallback>
        <control shapeId="1034" r:id="rId17" name="Control 10"/>
      </mc:Fallback>
    </mc:AlternateContent>
    <mc:AlternateContent xmlns:mc="http://schemas.openxmlformats.org/markup-compatibility/2006">
      <mc:Choice Requires="x14">
        <control shapeId="1035" r:id="rId18" name="Control 11">
          <controlPr defaultSize="0" r:id="rId8">
            <anchor moveWithCells="1">
              <from>
                <xdr:col>15</xdr:col>
                <xdr:colOff>0</xdr:colOff>
                <xdr:row>251</xdr:row>
                <xdr:rowOff>0</xdr:rowOff>
              </from>
              <to>
                <xdr:col>15</xdr:col>
                <xdr:colOff>914400</xdr:colOff>
                <xdr:row>256</xdr:row>
                <xdr:rowOff>104775</xdr:rowOff>
              </to>
            </anchor>
          </controlPr>
        </control>
      </mc:Choice>
      <mc:Fallback>
        <control shapeId="1035" r:id="rId18" name="Control 11"/>
      </mc:Fallback>
    </mc:AlternateContent>
    <mc:AlternateContent xmlns:mc="http://schemas.openxmlformats.org/markup-compatibility/2006">
      <mc:Choice Requires="x14">
        <control shapeId="1036" r:id="rId19" name="Control 12">
          <controlPr defaultSize="0" r:id="rId8">
            <anchor moveWithCells="1">
              <from>
                <xdr:col>15</xdr:col>
                <xdr:colOff>0</xdr:colOff>
                <xdr:row>251</xdr:row>
                <xdr:rowOff>0</xdr:rowOff>
              </from>
              <to>
                <xdr:col>15</xdr:col>
                <xdr:colOff>914400</xdr:colOff>
                <xdr:row>256</xdr:row>
                <xdr:rowOff>104775</xdr:rowOff>
              </to>
            </anchor>
          </controlPr>
        </control>
      </mc:Choice>
      <mc:Fallback>
        <control shapeId="1036" r:id="rId19" name="Control 12"/>
      </mc:Fallback>
    </mc:AlternateContent>
    <mc:AlternateContent xmlns:mc="http://schemas.openxmlformats.org/markup-compatibility/2006">
      <mc:Choice Requires="x14">
        <control shapeId="1037" r:id="rId20" name="Control 13">
          <controlPr defaultSize="0" r:id="rId8">
            <anchor moveWithCells="1">
              <from>
                <xdr:col>15</xdr:col>
                <xdr:colOff>0</xdr:colOff>
                <xdr:row>251</xdr:row>
                <xdr:rowOff>0</xdr:rowOff>
              </from>
              <to>
                <xdr:col>15</xdr:col>
                <xdr:colOff>914400</xdr:colOff>
                <xdr:row>256</xdr:row>
                <xdr:rowOff>104775</xdr:rowOff>
              </to>
            </anchor>
          </controlPr>
        </control>
      </mc:Choice>
      <mc:Fallback>
        <control shapeId="1037" r:id="rId20" name="Control 13"/>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основна  </vt:lpstr>
      <vt:lpstr>'основна  '!Заголовки_для_друку</vt:lpstr>
      <vt:lpstr>'основна  '!Область_друку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ЛЕСИК Лариса Петрівна</dc:creator>
  <cp:lastModifiedBy>ЛЕСИК Лариса Петрівна</cp:lastModifiedBy>
  <cp:lastPrinted>2025-07-23T07:55:23Z</cp:lastPrinted>
  <dcterms:created xsi:type="dcterms:W3CDTF">2025-07-23T07:51:23Z</dcterms:created>
  <dcterms:modified xsi:type="dcterms:W3CDTF">2025-07-23T08:48:19Z</dcterms:modified>
</cp:coreProperties>
</file>