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12000\12050\12040\12040\Гарантії-інфо\НАША ТАБЛИЧКА з 2004\На сайт гарантії\на сайт 31.03.2026\"/>
    </mc:Choice>
  </mc:AlternateContent>
  <bookViews>
    <workbookView xWindow="0" yWindow="0" windowWidth="23040" windowHeight="8496"/>
  </bookViews>
  <sheets>
    <sheet name="основна  " sheetId="1" r:id="rId1"/>
  </sheets>
  <definedNames>
    <definedName name="_xlnm._FilterDatabase" localSheetId="0" hidden="1">'основна  '!$B$1:$B$274</definedName>
    <definedName name="_xlnm.Print_Titles" localSheetId="0">'основна  '!$3:$4</definedName>
    <definedName name="_xlnm.Print_Area" localSheetId="0">'основна  '!$A$1:$G$272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7" i="1" l="1"/>
  <c r="F238" i="1" l="1"/>
  <c r="A201" i="1"/>
  <c r="A199" i="1"/>
  <c r="A198" i="1"/>
  <c r="A197" i="1"/>
  <c r="A196" i="1"/>
  <c r="A195" i="1"/>
  <c r="A194" i="1"/>
  <c r="F192" i="1"/>
  <c r="F160" i="1"/>
  <c r="F136" i="1"/>
  <c r="F114" i="1"/>
  <c r="F111" i="1"/>
  <c r="F101" i="1"/>
  <c r="F94" i="1"/>
  <c r="F81" i="1"/>
  <c r="F76" i="1"/>
  <c r="F71" i="1"/>
  <c r="F60" i="1"/>
  <c r="F51" i="1"/>
  <c r="F45" i="1"/>
  <c r="F41" i="1"/>
  <c r="F26" i="1"/>
  <c r="F24" i="1"/>
  <c r="F19" i="1"/>
  <c r="F15" i="1"/>
  <c r="F12" i="1"/>
  <c r="F5" i="1"/>
</calcChain>
</file>

<file path=xl/sharedStrings.xml><?xml version="1.0" encoding="utf-8"?>
<sst xmlns="http://schemas.openxmlformats.org/spreadsheetml/2006/main" count="906" uniqueCount="320">
  <si>
    <t>Кредитор</t>
  </si>
  <si>
    <t>Позичальник</t>
  </si>
  <si>
    <t>Назва проекту, для реалізації якого залучається кредит/позика</t>
  </si>
  <si>
    <t>Валюта кредиту/позики</t>
  </si>
  <si>
    <t>Сума державної гарантії у валюті кредиту/позики</t>
  </si>
  <si>
    <t>Сума державної гарантії, грн.*</t>
  </si>
  <si>
    <t>Стан реалізації</t>
  </si>
  <si>
    <t>Європейський банк реконструкції та розвитку</t>
  </si>
  <si>
    <t>Укрзалізниця</t>
  </si>
  <si>
    <t>Впровадження швидкісного руху пасажирських поїздів на залізницях України (14849 від 31.08.2004)</t>
  </si>
  <si>
    <t>USD</t>
  </si>
  <si>
    <t>закрита</t>
  </si>
  <si>
    <t>НАЕК "Енергоатом"</t>
  </si>
  <si>
    <t>Модернізації енергоблоків №2 Хмельницької АЕС та №4 Рівненської АЕС  (34838 від 29.07.2004)</t>
  </si>
  <si>
    <t>Європейське співтовариство з атомної енергії</t>
  </si>
  <si>
    <t>Модернізації енергоблоків №2 Хмельницької АЕС та №4 Рівненської АЕС (Угода від 29.07.2004)</t>
  </si>
  <si>
    <t>Credit Suisse First Boston International</t>
  </si>
  <si>
    <t>ДКБ "Південне" ім. М.К.Янгеля</t>
  </si>
  <si>
    <t>Фінансування українсько-бразильського проекту по створенню ракетного космічного комплексу "Циклон-4"</t>
  </si>
  <si>
    <t>Maglin Capital Limited</t>
  </si>
  <si>
    <t>Фінансування проектування і будівництва залізнично-автомобільного мостового переходу через річку Дніпро в місті Києві</t>
  </si>
  <si>
    <t>Deutsche Bank AG London</t>
  </si>
  <si>
    <t>Укравтодор</t>
  </si>
  <si>
    <t>Реконструкція автомобільної дороги Київ-Одеса на дільниці від Жашкова до Червонознам’янки</t>
  </si>
  <si>
    <t>ДП "Національна енергетична компанія "Укренерго"</t>
  </si>
  <si>
    <t>Проект будівництва високовольтної повітряної лінії в Одеській області (33896 від 16.12.2005)</t>
  </si>
  <si>
    <t>EUR</t>
  </si>
  <si>
    <t>Завершення проекту реконструкції автомобільної дороги Київ-Одеса на дільниці від Жашкова до Червонознам’янки</t>
  </si>
  <si>
    <t>Міжнародний банк реконструкції та розвитку</t>
  </si>
  <si>
    <t>Укрексімбанк</t>
  </si>
  <si>
    <t>Проект розвитку експорту 2 (4836 від 26.09.06)</t>
  </si>
  <si>
    <t>реалізується</t>
  </si>
  <si>
    <t>Citibank, N.A. London</t>
  </si>
  <si>
    <t>Будівництво, реконструкція та капітальний ремонт автомобільних доріг загального користування</t>
  </si>
  <si>
    <t>Облігації Державної іпотечної установи</t>
  </si>
  <si>
    <t>Державна іпотечна установа</t>
  </si>
  <si>
    <t>Іпотечне кредитування (Облігації ДІУ)</t>
  </si>
  <si>
    <t>UAH</t>
  </si>
  <si>
    <t>Morgan Stanley Bank International Limited</t>
  </si>
  <si>
    <t>Виконання зобов'язань, що виникають у зв'язку з фінансуванням проектів будівництва, реконструкції та капітального ремонту автомобільних доріг, у тому числі за залученими у минулі роки кредитами</t>
  </si>
  <si>
    <t>ДП "Іллічівський морський торговельний порт"</t>
  </si>
  <si>
    <t>Проект "Розвиток інфраструктури Іллічівського морського торговельного порту" (31245 від 28.11.07)</t>
  </si>
  <si>
    <t>Канадська експортна агенція</t>
  </si>
  <si>
    <t>ДП "Укркосмос"</t>
  </si>
  <si>
    <t>Створення національної супутникової системи зв'язку</t>
  </si>
  <si>
    <t>Credit Suisse International</t>
  </si>
  <si>
    <t>Рефінансування</t>
  </si>
  <si>
    <t>НАК "Нафтогаз України"</t>
  </si>
  <si>
    <t>АТ "Укрексімбанк"</t>
  </si>
  <si>
    <t>ДП "Укрмедпостач"</t>
  </si>
  <si>
    <t>Забезпечення лікувально-профілактичних закладів обладнанням,  транспортними засобами,  виробами медичного призначення та лікарськими засобами</t>
  </si>
  <si>
    <t>Облігації Харківського державного авіаційного виробничого підприємства</t>
  </si>
  <si>
    <t>Харківське державне авіаційне виробниче підприємство</t>
  </si>
  <si>
    <t>Фінансування виробничої діяльності підприємтсва та формування ресурсної бази, зокрема погашення кредиторської заборгованості перед банками та добудови літаків в рамках реалізації інвестиційних проектів з будівництва літаків на період 2009-2015 років</t>
  </si>
  <si>
    <t>Векселі Укравтодору</t>
  </si>
  <si>
    <t>Облігації ДП "Київський авіаційний завод "Авіант"</t>
  </si>
  <si>
    <t>Київський авіаційний завод "Авіант"</t>
  </si>
  <si>
    <t>Облігації НАК "Нафтогаз України"</t>
  </si>
  <si>
    <t>ПАТ "Національна акціонерна компанія "Нафтогаз України"</t>
  </si>
  <si>
    <t>Реструктуризації заборгованості Національної акціонерної компанії "Нафтогаз України" за зовнішніми запозиченнями</t>
  </si>
  <si>
    <t>ВАТ "Ощадбанк"</t>
  </si>
  <si>
    <t>Поповнення оборотних коштів, включаючи виконання зобов'язань, що виникають у зв'язку з фінансуванням проектів будівництва, реконструкції та капітального ремонту автомобільних доріг, у тому числі за залученими у минулі роки кредитами</t>
  </si>
  <si>
    <t>AQUASAFETY INVEST PLC</t>
  </si>
  <si>
    <t>ДП "Львівська ОДПЗ"</t>
  </si>
  <si>
    <t>Реалізація інвестиційного проекту комплексного протипаводкового захисту у Львівській області</t>
  </si>
  <si>
    <t>UniCredit Bank Austria AG</t>
  </si>
  <si>
    <t>Забезпечення лікувально-профілактичних закладів обладнанням,  транспортними засобами, виробами медичного призначення та лікарськими засобами</t>
  </si>
  <si>
    <t>Облігації ДП "ФІНІНПРО"</t>
  </si>
  <si>
    <t>ДП "Фінінпро"</t>
  </si>
  <si>
    <t>Фінансування виконання зобов'язань, що виникають у зв'язку з виконанням завдань та здійсненням заходів, передбачених Державною цільовою програмою підготовки та проведення в Україні фінальної частини чемпіонату Європи 2012 року з футболу</t>
  </si>
  <si>
    <t>VTB Capital PLC</t>
  </si>
  <si>
    <t>Фінансування будівництва, реконструкції, капітального та поточного ремонту автомобільних доріг загального користування і придбання дорожньої техніки та обладнання для дочірніх підприємств ВАТ "ДАК "Автомобільні дороги України"</t>
  </si>
  <si>
    <t>Експортно-імпортний банк Кореї</t>
  </si>
  <si>
    <t>Південна залізниця (статутне територіално-галузеве об'єднання)</t>
  </si>
  <si>
    <t>Придбання швидкісних міжрегіональних електропоїздів в рамках підготовки до фінальної частини чемпіонату Європи 2012 року з футболу</t>
  </si>
  <si>
    <t>ДП "ФІНІНПРО"</t>
  </si>
  <si>
    <t>Фінансування виконання зобов'язань, що виникають у зв'язку з виконанням завдань та здійсненням заходів, передбачених Державною цільовою програмою підготовки та проведення в Україні фінальної частини чемпіонату Європи 2012 року з футболу, Договір про довірче управління від 21.04.2011</t>
  </si>
  <si>
    <t xml:space="preserve"> </t>
  </si>
  <si>
    <t>Сбербанк Росії</t>
  </si>
  <si>
    <t>Фінансування будівництва, реконструкції, капітального та поточного ремонту автомобільних доріг і придбання дорожньої техніки, Угода від 22.07.2011</t>
  </si>
  <si>
    <t>ДП "Конструкторське бюро "Південне" ім. М.К. Янгеля</t>
  </si>
  <si>
    <t>Розвиток бразильсько-українського проекту по створенню ракетного космічного комплексу "Циклон-4", строковий кредитний договір від 16.09.2011</t>
  </si>
  <si>
    <t xml:space="preserve">Проект з енергоефективності (8064-UA від 10.06.11) </t>
  </si>
  <si>
    <t xml:space="preserve">
Державний банк розвитку КНР</t>
  </si>
  <si>
    <t>ВАТ "Лисичанськвугілля"</t>
  </si>
  <si>
    <t xml:space="preserve">Модернізація та оновлення вугільної шахти ім. Мельникова, Кредитний договір від 21.12.2011 </t>
  </si>
  <si>
    <t>Додаткове фінансування для Другого проекту розвитку експорту</t>
  </si>
  <si>
    <t>Державний банк розвитку КНР</t>
  </si>
  <si>
    <t>Заміщення споживання природного газу вітчизняним вугіллям</t>
  </si>
  <si>
    <t>Експортно-імпортний банк Китаю</t>
  </si>
  <si>
    <t>ПАТ  "Державна продовольчо-зернова корпорація України"</t>
  </si>
  <si>
    <t>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 Кредитний договір від 26.12.2012 №BLA201209</t>
  </si>
  <si>
    <t xml:space="preserve">ПАТ  "Державна продовольчо-зернова корпорація України"
</t>
  </si>
  <si>
    <t>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 Генеральний кредитний договір від 26.12.2012  №BLA201210</t>
  </si>
  <si>
    <t>Deutsche Bank AG Schaft</t>
  </si>
  <si>
    <t>Дочірня компанія "Укртрансгаз" Національної акціонерної компанії "Нафтогаз України"</t>
  </si>
  <si>
    <t>Модернизація компресорної станції "Бар" на транзитному трубопроводі "Союз"</t>
  </si>
  <si>
    <t>Облігації Укравтодору</t>
  </si>
  <si>
    <t>Фінансування об’єктів будівництва, реконструкції, капітального та поточного ремонту автомобільних доріг загального користування, в тому числі, будівництво транспортної магістралі через річку Дніпро в м. Запоріжжя, за переліком, затвердженим Кабінетом Міністрів України, і придбання дорожньої техніки та обладнання для дочірніх підприємств ПАТ «ДАК «Автомобільні дороги України»</t>
  </si>
  <si>
    <t>Фінансування об’єктів  будівництва, реконструкції, капітального та поточного ремонту автомобільних доріг загального користування, в тому числі для реалізації проекту будівництва мостового переходу через річку Дніпро в м. Запоріжжі, за переліком, затвердженим Кабінетом Міністрів України, і придбання дорожньої техніки та обладнання для дочірніх підприємств ПАТ "ДАК "Автомобільні дороги України"</t>
  </si>
  <si>
    <t xml:space="preserve">Міністерство енергетики та вугільної промисловості України
</t>
  </si>
  <si>
    <t>Проект соціально-економічного розвитку "Будівництво першої черги Дністровської ГАЕС у складі трьох агрегатів ", Угода від 16.10.2013 №743/31/2</t>
  </si>
  <si>
    <t>ПАТ АБ "Укргазбанк"</t>
  </si>
  <si>
    <t xml:space="preserve">Департамент енергетики, транспорту та зв'язку Вінницької міської ради
</t>
  </si>
  <si>
    <t>Проект соціально-економічного розвитку "По оновленню рухомого складу автобусного і тролейбусного парків", Угода від 22.11.2013 №20-10/2013</t>
  </si>
  <si>
    <t xml:space="preserve">закрита </t>
  </si>
  <si>
    <t>Облігації ПАТ "НАК "Нафтогаз"</t>
  </si>
  <si>
    <t>Національна акціонерна компанія "Нафтогаз України"</t>
  </si>
  <si>
    <t>ПАТ "Ощадбанк"</t>
  </si>
  <si>
    <t xml:space="preserve">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
</t>
  </si>
  <si>
    <t>Проект соціально-економічного розвитку "Будівництво сучасного лікувально-діагностичного комплексу Національної дитячої спеціалізованої лікарні "Охматдит" по вул. Чорновола,28/1, у Шевченківському районі м.Києва"</t>
  </si>
  <si>
    <t>нереалізована</t>
  </si>
  <si>
    <t xml:space="preserve">Управління капітального будівництва Херсонської міської ради
</t>
  </si>
  <si>
    <t>Проект соціально-економічного розвитку "Будівництво шляхопроводу по просп. Адмірала Сенявіна-вул.Залаегерсег у м. Херсоні"</t>
  </si>
  <si>
    <t xml:space="preserve">Департамент капітального будівництва Вінницької міської ради
</t>
  </si>
  <si>
    <t>Проект соціально-економічного розвитку "Будівництво вул. Келецької та трамвайної лінії від вул.Квятека до автовокзалу "Західний" в м.Вінниці"</t>
  </si>
  <si>
    <t xml:space="preserve">Державне агентство з інвестицій та управління національними проектами  України
</t>
  </si>
  <si>
    <t>Проект соціально-економічного розвитку "Реалізація ІІ етапу Національного проекту "Відкритий світ" у частині технічного забезпечення шкіл навчальним обладнанням"</t>
  </si>
  <si>
    <t>ВАТ "Газпромбанк"</t>
  </si>
  <si>
    <t>Поповнення оборотного капіталу</t>
  </si>
  <si>
    <t>Європейський інвестиційний банк</t>
  </si>
  <si>
    <t xml:space="preserve">Державна адміністрація залізничного транспорту України </t>
  </si>
  <si>
    <t>Проект будівництва Бескидського тунелю, Фінансова угода від 07.05.2014 № 81.421</t>
  </si>
  <si>
    <t>Експортно-імпортний банк Китаю **</t>
  </si>
  <si>
    <t>ДП "Дирекція з будівництва та управління національного проекту "Повітряний експрес" та інших інфраструктурних об'єктів Київського регіону"</t>
  </si>
  <si>
    <t>Організація залізничного пасажирського сполучення м.Київ- міжнародний аеропорт "Бориспіль", Кредитний договір від 05.07.2011 №BLA201123</t>
  </si>
  <si>
    <t>Європейський банк реконструкції  та розвитку</t>
  </si>
  <si>
    <t>Державне підприємство "Національна атомна енергогенеруюча компанія "Енергоатом"</t>
  </si>
  <si>
    <t>Комплексна (зведена) програма підвищення рівня безпеки енергоблоків атомних електростанцій</t>
  </si>
  <si>
    <t>Європейське  співтовариствое з атомної енергії</t>
  </si>
  <si>
    <t>ПАТ "Укрексімбанк"</t>
  </si>
  <si>
    <t>Державна акціонерна холдінгова компанія "Артем"</t>
  </si>
  <si>
    <t>Програма підвищення обороноздатності та безпеки держави України</t>
  </si>
  <si>
    <t>Дочірнє підприємство Державної компанії "Укрспецекспорт" державне госпрозрахункове зовнішньоторгівельне підприємство "Спецтехноекспорт"</t>
  </si>
  <si>
    <t>Публічне акціонерне товариство "Національна акціонерна компанія "Нафтогаз України"</t>
  </si>
  <si>
    <t>Формування стабілізаційного (резервного) енергетичного фонду</t>
  </si>
  <si>
    <t>Європейський банк реконструкції  та розвитку ***</t>
  </si>
  <si>
    <t>Публічне акціонерне товариство "Укргідроенерго"</t>
  </si>
  <si>
    <t>Проект "Реабілітація гідроелектростанцій"</t>
  </si>
  <si>
    <t xml:space="preserve">Державне підприємство  "Житомирський бронетанковий завод"
</t>
  </si>
  <si>
    <t xml:space="preserve">Державне підприємство  "Харківський завод спеціальних машин"
</t>
  </si>
  <si>
    <t xml:space="preserve">Державне підприємство "Харківське конструкторське бюро з машинобудування імені О.О. Морозова"
</t>
  </si>
  <si>
    <t xml:space="preserve">Державне підприємство "Шепетівський ремонтний завод"
</t>
  </si>
  <si>
    <t xml:space="preserve">Державне підприємство "Жулянський машинобудівний завод"ВІЗАР"
</t>
  </si>
  <si>
    <t xml:space="preserve">Державне підприємство "Одеський авіаційний завод"
</t>
  </si>
  <si>
    <t xml:space="preserve">Державне підприємство "Харківський бронетанковий завод"
</t>
  </si>
  <si>
    <t xml:space="preserve">Державне підприємство "Миколаївський бронетанковий завод"
</t>
  </si>
  <si>
    <t xml:space="preserve">Державне підприємство"Харківський автомобільний завод"
</t>
  </si>
  <si>
    <t xml:space="preserve">Товариство з обмеженою відповідальністю "Українська бронетехніка"
</t>
  </si>
  <si>
    <t xml:space="preserve">Державне підприємство  "Львівський бронетанковий завод"
</t>
  </si>
  <si>
    <t xml:space="preserve">Публічне акціонерне товариство «Національна акціонерна компанія "Нафтогаз України"
</t>
  </si>
  <si>
    <t>Доформування стабілізаційного (резервного) енергетичного фонду</t>
  </si>
  <si>
    <t>Приватне акціонерне товариство "Завод "Кузня на Рибальському"</t>
  </si>
  <si>
    <t xml:space="preserve">Державне  підприємство  "Київський бронетанковий завод"
</t>
  </si>
  <si>
    <t xml:space="preserve">Товариство з обмеженою відповідальністю "НВЦ "Інфозахист"
</t>
  </si>
  <si>
    <t xml:space="preserve">Товариство з обмеженою відповідальністю "ЕСОММ СО"
</t>
  </si>
  <si>
    <t xml:space="preserve">Товариство з обмеженою відповідальністю  "РДЛ"
</t>
  </si>
  <si>
    <t xml:space="preserve">Сентрал Сторедж Сейфті Проджект Траст </t>
  </si>
  <si>
    <t xml:space="preserve">Державне підприємство "Національна атомна енергогенеруюча компанія "Енергоатом"
</t>
  </si>
  <si>
    <t>фінансування інвестиційного проекту (державного) “Будівництво централізованого сховища відпрацьованого ядерного палива реакторів ВВЕР АЕС України”</t>
  </si>
  <si>
    <t>Проект "Доступ до довготермінового фінансування"</t>
  </si>
  <si>
    <t>ПАТ "Державний експортно-імпортний банк України"</t>
  </si>
  <si>
    <t>ДП "Шепетівський ремонтний завод"</t>
  </si>
  <si>
    <t>ДП "Житомирський бронетанковий завод"</t>
  </si>
  <si>
    <t>ДП "Миколаївський бронетанковий завод"</t>
  </si>
  <si>
    <t>ДП "Львівський бронетанковий завод"</t>
  </si>
  <si>
    <t>ДП "Київський бронетанковий завод"</t>
  </si>
  <si>
    <t>ДП "Харківський бронетанковий завод"</t>
  </si>
  <si>
    <t>ДП ДГЗП "Спецтехноекспорт"</t>
  </si>
  <si>
    <t>Фінансування статутної діяльності ДІУ</t>
  </si>
  <si>
    <t xml:space="preserve">Державне агентство автомобільних доріг України
</t>
  </si>
  <si>
    <t>Для забезпечення виконання боргових зобов’язань за запозиченнями Державного агентства автомобільних доріг і переліку об’єктів будівництва, реконструкції, капітального та поточного середнього ремонту автомобільних доріг загального користування державного значення у 2020 році та обсягів бюджетних коштів для їх фінансування за рахунок запозичень, залучених під державні гарантії</t>
  </si>
  <si>
    <t>Приватне акціонерне товариство «Національна енергетична компанія "Укренерго"</t>
  </si>
  <si>
    <t>Закупівля нових трансформаторів та модернізації дванадцяти підстанцій у ключових регіонах України</t>
  </si>
  <si>
    <t>Розпорядженням НКЦПФР від 21.04.2021 №26-ДР-СТ-О скасовано реєстрацію випуску облігацій</t>
  </si>
  <si>
    <t>АТ "Державний експортно-імпортний банк України"</t>
  </si>
  <si>
    <t>Для фінансування об’єктів будівництва, реконструкції, капітального та поточного середнього ремонту автомобільних доріг загального користування державного значення за переліком, затвердженим постановою Кабінету Міністрів України від 18.11.2020 №1124</t>
  </si>
  <si>
    <t xml:space="preserve">https://zakon.rada.gov.ua/laws/show/1124-2020-%D0%BF#Text </t>
  </si>
  <si>
    <t>АТ "Ощадбанк"</t>
  </si>
  <si>
    <t xml:space="preserve">Приватне акціонерне товариство "Національна енергетична компанія "Укренерго"
</t>
  </si>
  <si>
    <t>Для забезпечення виконання боргових зобов’язань за кредитами (позиками), що залучаються ПрАТ "НЕК "Укренерго" у банків державного сектору з метою погашення заборгованості перед ДП "Гарантований покупець"</t>
  </si>
  <si>
    <t xml:space="preserve">https://zakon.rada.gov.ua/laws/show/1203-2020-%D0%BF#Text </t>
  </si>
  <si>
    <t xml:space="preserve">Приватне акціонерне товариство «Національна енергетична компанія "Укренерго"
</t>
  </si>
  <si>
    <t>Державне підприємство "АНТОНОВ"</t>
  </si>
  <si>
    <t>Постанова ДСК</t>
  </si>
  <si>
    <t>АТ “Ощадбанк”</t>
  </si>
  <si>
    <t xml:space="preserve">Суб'єкти господарювання мікропідприємництва, малого та/або середнього підприємництва </t>
  </si>
  <si>
    <t>До портфелю кредитів, виконання боргових зобов'язань за якими частково забезпечується державною гарантією на портфельній основі, можуть включатись кредити МСП на інвестиційні цілі, рефінансування заборгованості МСП за раніше наданими кредитами, на фінансування оборотного капіталу (крім овердрафтів)</t>
  </si>
  <si>
    <t>АТ “Укрексімбанк”</t>
  </si>
  <si>
    <t>АБ “Укргазбанк”</t>
  </si>
  <si>
    <t xml:space="preserve">АТ “ОТП банк”  </t>
  </si>
  <si>
    <t xml:space="preserve">ПАТ КБ “Приватбанк”  </t>
  </si>
  <si>
    <t>АТ “Таскомбанк”</t>
  </si>
  <si>
    <t>ПАТ “Банк Восток”</t>
  </si>
  <si>
    <t>АТ “Піреус банк МКБ”</t>
  </si>
  <si>
    <t>АТ АКБ “Львів”</t>
  </si>
  <si>
    <t>АТ “Банк Альянс”</t>
  </si>
  <si>
    <t>ПАТ “Кредитвест банк”</t>
  </si>
  <si>
    <t>Акціонерне товариство "Укрзалізниця"</t>
  </si>
  <si>
    <t xml:space="preserve">Проект електрифікації української залізниці </t>
  </si>
  <si>
    <t xml:space="preserve">Приватне акціонерне товариство «Національна енергетична компанія «Укренерго» </t>
  </si>
  <si>
    <t>Програма підвищення надійності підстанцій</t>
  </si>
  <si>
    <t xml:space="preserve">Державне агентство автомобільних доріг України
</t>
  </si>
  <si>
    <t>Фінансування об'єктів будівництва, реконструкції, капітального
та поточного середнього ремонту автомобільних доріг
загального користування державного значення</t>
  </si>
  <si>
    <t>АТ "Укрексімбанк"
АТ "Ощадбанк"
АБ "Укргазбанк"
АТ "ПУМБ"
АТ "Таскомбанк"
АТ "Банк Кредит Дніпро"</t>
  </si>
  <si>
    <t>Для забезпечення боргових зобов'язань за запозиченнями Державного агентства автомобільних доріг</t>
  </si>
  <si>
    <t xml:space="preserve">Облігації ПАТ «Національна енергетична компанія «Укренерго» </t>
  </si>
  <si>
    <t xml:space="preserve">Для забезпечення виконання боргових зобов’язань за кредитом, що залучається приватним акціонерним товариством “Національна енергетична компанія “Укренергоˮ шляхом випуску та розміщення облігацій на міжнародних фондових ринках з метою підтримки його ліквідності та стійкості роботи </t>
  </si>
  <si>
    <t>Акціонерне товариство "Укрпошта"</t>
  </si>
  <si>
    <t>Для реалізації проекту “Логістична мережа” та проекту “Сільське відділення”</t>
  </si>
  <si>
    <t>ПАТ "МТБ БАНК"</t>
  </si>
  <si>
    <t>До портфелю кредитів, виконання боргових зобов'язань за якими частково забезпечується державною гарантією на портфельній основі, можуть включатись кредити МСП на інвестиційні цілі, рефінансування заборгованості МСП за раніше наданими кредитами, на фінансування оборотного капіталу (крім овердрафтів), купівлі земельних ділянок с/г призначення, посівів с/г культур, купівлі с/г продукції (товарів), відновлення виробничих потужностей позичальника, зруйнованих частково або повністю внаслідок проведення воєнних (бойових) дій</t>
  </si>
  <si>
    <t>АТ КБ "ПриватБанк"</t>
  </si>
  <si>
    <t>АТ "БАНК АЛЬЯНС"</t>
  </si>
  <si>
    <t>АТ "ОТП БАНК"</t>
  </si>
  <si>
    <t>АТ "ВЕСТ ФАЙНЕНС ЕНД КРЕДИТ БАНК"</t>
  </si>
  <si>
    <t>АТ "АСВІО БАНК"</t>
  </si>
  <si>
    <t>АТ "Комерційний Індустріальний Банк"</t>
  </si>
  <si>
    <t>АТ "ПІРЕУС БАНК МБ"</t>
  </si>
  <si>
    <t>АТ "ТАСКОМБАНК"</t>
  </si>
  <si>
    <t xml:space="preserve">Концерн радіомовлення, радіозв'язку та телебачення 
</t>
  </si>
  <si>
    <t>З метою виконання Програми підвищення обороноздатності і безпеки держави в частині матеріально-технічного забезпечення побудови загальнонаціональної цифрової багатоканальної телемережі МХ-7</t>
  </si>
  <si>
    <t>З метою виконання Програми підвищення обороноздатності і безпеки держави в частині оснащення Державної служби з надзвичайних ситуацій сучасною авіаційною технікою</t>
  </si>
  <si>
    <t>Державне підприємство "Шосткинський завод "Імпульс"</t>
  </si>
  <si>
    <t xml:space="preserve">З метою виконання Програми підвищення обороноздатності держави та задоволення невідкладних потреб Збройних сил </t>
  </si>
  <si>
    <t>З метою підтримки ліквідності та стійкості роботи ПАТ "НЕК "Укренерго"</t>
  </si>
  <si>
    <t>АТ КБ "Приватбанк"</t>
  </si>
  <si>
    <t>АБ "Укргазбанк"</t>
  </si>
  <si>
    <t>АТ "ПУМБ"</t>
  </si>
  <si>
    <t>АТ "ПроКредит Банк"</t>
  </si>
  <si>
    <t>АТ "Райффайзен Банк"</t>
  </si>
  <si>
    <t>АТ "Креді АГРІКОЛЬ БАНК"</t>
  </si>
  <si>
    <t>АТ "КРЕДО БАНК"</t>
  </si>
  <si>
    <t>АТ "Банк Кредит Дніпро"</t>
  </si>
  <si>
    <t>ПАТ "Банк Восток"</t>
  </si>
  <si>
    <t>АБ "Південний"</t>
  </si>
  <si>
    <t>АТ "Банк Альянс"</t>
  </si>
  <si>
    <t>ПАТ "МТБ Банк"</t>
  </si>
  <si>
    <t>АТ "Полтава-банк"</t>
  </si>
  <si>
    <t>АТ "Міжнародний інвестиційний банк"</t>
  </si>
  <si>
    <t>АТ "Агропросперіс БАНК"</t>
  </si>
  <si>
    <t>АТ "Банк "Грант"</t>
  </si>
  <si>
    <t>АТ"АСВІО БАНК"</t>
  </si>
  <si>
    <t>АТ "Банк "Український капітал"</t>
  </si>
  <si>
    <t>АТ “МетаБанк”</t>
  </si>
  <si>
    <t>АТ "ПРАВЕКС БАНК"</t>
  </si>
  <si>
    <t>АТ “БАНК ІНВЕСТИЦІЙ ТА ЗАОЩАДЖЕНЬ”</t>
  </si>
  <si>
    <t>Акціонерне товариство "Державний експортно-імпортний банк України"</t>
  </si>
  <si>
    <t xml:space="preserve">Проект «Додаткове фінансування для протидії COVID-19 в рамках Проекту доступу до довготермінового фінансування» </t>
  </si>
  <si>
    <r>
      <rPr>
        <sz val="7.5"/>
        <rFont val="Times New Roman"/>
        <family val="1"/>
      </rPr>
      <t>USD</t>
    </r>
  </si>
  <si>
    <t>Приватне акціонерне товариство «Укргідроенерго»</t>
  </si>
  <si>
    <t>Проект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</si>
  <si>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Акціонерне товариство "Національна акціонерна
компанія "Нафтогаз України"</t>
  </si>
  <si>
    <t xml:space="preserve"> Німецька Кредитна Установа для Відбудови (КфВ)</t>
  </si>
  <si>
    <t>Проект "Підвищення ефективності передачі електроенергії (модернізація підстанцій) ІІ"</t>
  </si>
  <si>
    <t>****Європейський інвестиційний банк</t>
  </si>
  <si>
    <t>Для реалізації проекту “Логістична мережа (Модернізація та цифровізація)"</t>
  </si>
  <si>
    <t>*****Європейський банк реконструкції  та розвитку</t>
  </si>
  <si>
    <t xml:space="preserve">Проект екстреного відновлення
мережі електропередачі </t>
  </si>
  <si>
    <t>Суб'єкти господарювання мікропідприємництва, малого та/або середнього підприємництва</t>
  </si>
  <si>
    <t>АТ "ПІРЕУС БАНК МКБ"</t>
  </si>
  <si>
    <t>АБ "УКРГАЗБАНК"</t>
  </si>
  <si>
    <t>Державне підприємство оборонно-промислового комплексу України</t>
  </si>
  <si>
    <t>Програма підвищення обороноздатності держави та задоволення невідкладних потреб Збройних сил України</t>
  </si>
  <si>
    <t>Акціонерне товариство "Українська залізниця"</t>
  </si>
  <si>
    <t>Проект «Надзвичайна підтримка української залізниці"</t>
  </si>
  <si>
    <t xml:space="preserve">Приватне акціонерне товариство "Національна енергетична компанія "Укренерго" </t>
  </si>
  <si>
    <t xml:space="preserve">Проект «Підвищення ефективності передачі електроенергії (Інтеграція української ОЕС до європейської об’єднаної енергосистеми) ІІІ» </t>
  </si>
  <si>
    <t>АТ"СЕНС БАНК"</t>
  </si>
  <si>
    <t>АТ "КОМІНБАНК"</t>
  </si>
  <si>
    <t>АТ "БАНК КРЕДИТ ДНІПРО"</t>
  </si>
  <si>
    <t>ПАТ АБ "Південний"</t>
  </si>
  <si>
    <t>ПАТ "БАНК ВОСТОК"</t>
  </si>
  <si>
    <t>АТ "АКЦЕНТ БАНК"</t>
  </si>
  <si>
    <t>Суб'єкт господарювання, що здійснює запозичення з метою виконання Програми</t>
  </si>
  <si>
    <t>АТ "Ощадбанк"
АБ "Укргазбанк"
АТ "ПУМБ"</t>
  </si>
  <si>
    <t>Приватне акціонерне товариство "Національна енергетична компанія "Укренерго"</t>
  </si>
  <si>
    <t>Проект "Спеціальної капітальної підтримки НЕК "Укренерго" для підтримки структури капіталу, ліквідності та стабільності"</t>
  </si>
  <si>
    <t xml:space="preserve">Проект "Підвищення ефективності передачі електроенергії (інтеграція української ОЕС до європейської об'єднаної енергосистеми) IV" 
</t>
  </si>
  <si>
    <t>Публічне акціонерне товариство "Укрнафта"</t>
  </si>
  <si>
    <t>Проект "Підтримка критично-необхідної розподіленої енергії"</t>
  </si>
  <si>
    <t>Проект "Аварійне відновлення гідроелектростанцій"</t>
  </si>
  <si>
    <t>Проект фінансування екстрених закупівель газу НАК "Нафтогаз України" (III)</t>
  </si>
  <si>
    <t>АТ "Укргазвидобування"</t>
  </si>
  <si>
    <t>Проект "Закупівля верстатів КРС та покращення енергоефективності АТ «Укргазвидобування»"</t>
  </si>
  <si>
    <t>АТ "Укрзалізниця"</t>
  </si>
  <si>
    <t>Проєкт "Електровози для "Української залізниці" (Проєкт "Оновлення парку електровозів АТ "Укрзалізниця")</t>
  </si>
  <si>
    <t>*гривенний еквівалент розраховується виходячи з дати набрання чинності угоди</t>
  </si>
  <si>
    <t>**Гарантійна Угода від 16.06.2011 (зареєстрована у Мінфіні 15.12.2014 №13010-05/132)</t>
  </si>
  <si>
    <t xml:space="preserve">*** Гарантійна угода набула чинності 21.03.2016  </t>
  </si>
  <si>
    <t>**** Гарантійна угода набула чинності у 2021 році та відображена у звітності за 2022 рік</t>
  </si>
  <si>
    <t>***** Договір гарантії від 13.12.2022 набув чинності 25.01.2023</t>
  </si>
  <si>
    <t>Додаткове фінансування для Проекту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</si>
  <si>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ПАТ "Укрнафта"</t>
  </si>
  <si>
    <t>Проєкт "RLF – "Укрнафта" II – Нове будівництво ТЕЦ потужністю до 250 МВТ електричної енергії в Кам’янському районі Дніпропетровської області"</t>
  </si>
  <si>
    <t>Проєкт "Енергія для "Української залізниці"(Проект "Участь АТ "Укрзалізниця" в загальнодержавній системі розподіленої генерації"</t>
  </si>
  <si>
    <t xml:space="preserve">АТ «ТАСКОМБАНК»
</t>
  </si>
  <si>
    <t xml:space="preserve">АБ "ПІВДЕННИЙ"
</t>
  </si>
  <si>
    <t>ПАТ «МТБ БАНК»</t>
  </si>
  <si>
    <t>АТ «Полтава-банк»</t>
  </si>
  <si>
    <t xml:space="preserve">АТ АБ «РАДАБАНК»
</t>
  </si>
  <si>
    <t>АТ «ПІРЕУС БАНК МКБ»</t>
  </si>
  <si>
    <t>АТ «ВЕСТ ФАЙНЕНС ЕНД КРЕДІТ БАНК»</t>
  </si>
  <si>
    <t>АТ «АЛЬТБАНК»</t>
  </si>
  <si>
    <t xml:space="preserve">АТ «А-БАНК» </t>
  </si>
  <si>
    <t>АТ «Укрексімбанк»</t>
  </si>
  <si>
    <t>АТ «Ощадбанк»</t>
  </si>
  <si>
    <t xml:space="preserve">АТ КБ «ПриватБанк» </t>
  </si>
  <si>
    <t xml:space="preserve">АТ «ПУМБ» </t>
  </si>
  <si>
    <t xml:space="preserve">АТ «ПРОКРЕДИТ БАНК» </t>
  </si>
  <si>
    <t xml:space="preserve">АТ «БАНК КРЕДИТ ДНІПРО» </t>
  </si>
  <si>
    <t>АТ «ВСТ БАНК»</t>
  </si>
  <si>
    <t>Інформація щодо наданих державних гарантій у 2004-2026 роках (станом на 31.03.2026)</t>
  </si>
  <si>
    <t>******Європейський банк реконструкції  та розвитку</t>
  </si>
  <si>
    <t>****** Договір гарантії від 31.07.2020 набув чинності 23.05.2025</t>
  </si>
  <si>
    <t>*******Європейський банк реконструкції  та розвитку</t>
  </si>
  <si>
    <t>******* Договір гарантії від 18.12.2024 набув чинності 29.12.2025</t>
  </si>
  <si>
    <t>Проект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</si>
  <si>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Відновлювальний кредит для екстреної закупівлі газу "Нафтогазу"</t>
  </si>
  <si>
    <t>Проект "Фінансування стратегічних резервів газу НАК "Нафтогаз України"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</si>
</sst>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_-;\-* #,##0.00\ _₴_-;_-* &quot;-&quot;??\ _₴_-;_-@_-"/>
  </numFmts>
  <fonts count="29" x14ac:knownFonts="1">
    <font>
      <sz val="10"/>
      <name val="Arial"/>
      <charset val="204"/>
    </font>
    <font>
      <b/>
      <sz val="11"/>
      <color indexed="8"/>
      <name val="Tahoma"/>
      <family val="2"/>
      <charset val="204"/>
    </font>
    <font>
      <sz val="9"/>
      <color theme="0"/>
      <name val="Arial"/>
      <family val="2"/>
      <charset val="204"/>
    </font>
    <font>
      <sz val="10"/>
      <color theme="0"/>
      <name val="Arial"/>
      <family val="2"/>
      <charset val="204"/>
    </font>
    <font>
      <b/>
      <sz val="10"/>
      <color indexed="8"/>
      <name val="Arial"/>
      <family val="2"/>
      <charset val="204"/>
    </font>
    <font>
      <sz val="10"/>
      <name val="Arial"/>
      <family val="2"/>
      <charset val="204"/>
    </font>
    <font>
      <b/>
      <sz val="8"/>
      <color indexed="8"/>
      <name val="Tahoma"/>
      <family val="2"/>
      <charset val="204"/>
    </font>
    <font>
      <sz val="8"/>
      <color theme="0"/>
      <name val="Tahoma"/>
      <family val="2"/>
      <charset val="204"/>
    </font>
    <font>
      <sz val="8"/>
      <name val="Tahoma"/>
      <family val="2"/>
      <charset val="204"/>
    </font>
    <font>
      <sz val="8"/>
      <color indexed="8"/>
      <name val="Times New Roman"/>
      <family val="1"/>
      <charset val="204"/>
    </font>
    <font>
      <sz val="8"/>
      <name val="Times New Roman"/>
      <family val="1"/>
      <charset val="204"/>
    </font>
    <font>
      <sz val="8"/>
      <color indexed="8"/>
      <name val="Tahoma"/>
      <family val="2"/>
      <charset val="204"/>
    </font>
    <font>
      <sz val="8"/>
      <color theme="0"/>
      <name val="Times New Roman"/>
      <family val="1"/>
      <charset val="204"/>
    </font>
    <font>
      <i/>
      <sz val="8"/>
      <name val="Tahoma"/>
      <family val="2"/>
      <charset val="204"/>
    </font>
    <font>
      <sz val="8"/>
      <color theme="0"/>
      <name val="Verdana"/>
      <family val="2"/>
      <charset val="204"/>
    </font>
    <font>
      <sz val="8"/>
      <color theme="1"/>
      <name val="Tahoma"/>
      <family val="2"/>
      <charset val="204"/>
    </font>
    <font>
      <sz val="8"/>
      <color theme="1"/>
      <name val="Verdana"/>
      <family val="2"/>
      <charset val="204"/>
    </font>
    <font>
      <sz val="10"/>
      <color theme="1"/>
      <name val="Arial"/>
      <family val="2"/>
      <charset val="204"/>
    </font>
    <font>
      <u/>
      <sz val="10"/>
      <color theme="10"/>
      <name val="Arial"/>
      <family val="2"/>
      <charset val="204"/>
    </font>
    <font>
      <u/>
      <sz val="10"/>
      <color theme="0"/>
      <name val="Arial"/>
      <family val="2"/>
      <charset val="204"/>
    </font>
    <font>
      <sz val="7.5"/>
      <name val="Times New Roman"/>
      <family val="1"/>
    </font>
    <font>
      <sz val="8"/>
      <name val="Arial"/>
      <family val="2"/>
      <charset val="204"/>
    </font>
    <font>
      <sz val="9"/>
      <color theme="0"/>
      <name val="Tahoma"/>
      <family val="2"/>
      <charset val="204"/>
    </font>
    <font>
      <sz val="10"/>
      <color theme="0"/>
      <name val="Tahoma"/>
      <family val="2"/>
      <charset val="204"/>
    </font>
    <font>
      <sz val="10"/>
      <name val="Tahoma"/>
      <family val="2"/>
      <charset val="204"/>
    </font>
    <font>
      <sz val="10"/>
      <name val="Arial Cyr"/>
      <charset val="204"/>
    </font>
    <font>
      <i/>
      <sz val="8"/>
      <color theme="0"/>
      <name val="Tahoma"/>
      <family val="2"/>
      <charset val="204"/>
    </font>
    <font>
      <sz val="12"/>
      <color theme="1"/>
      <name val="Arial"/>
      <family val="2"/>
      <charset val="204"/>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wrapText="1"/>
    </xf>
    <xf numFmtId="43" fontId="5" fillId="0" borderId="0" applyFont="0" applyFill="0" applyBorder="0" applyAlignment="0" applyProtection="0"/>
    <xf numFmtId="0" fontId="18" fillId="0" borderId="0" applyNumberFormat="0" applyFill="0" applyBorder="0" applyAlignment="0" applyProtection="0">
      <alignment wrapText="1"/>
    </xf>
    <xf numFmtId="0" fontId="25" fillId="0" borderId="0"/>
    <xf numFmtId="164" fontId="28" fillId="0" borderId="0" applyFont="0" applyFill="0" applyBorder="0" applyAlignment="0" applyProtection="0"/>
  </cellStyleXfs>
  <cellXfs count="126">
    <xf numFmtId="0" fontId="0" fillId="0" borderId="0" xfId="0">
      <alignment wrapText="1"/>
    </xf>
    <xf numFmtId="0" fontId="2" fillId="2" borderId="0" xfId="0" applyFont="1" applyFill="1" applyBorder="1" applyAlignment="1">
      <alignment horizontal="center" wrapText="1"/>
    </xf>
    <xf numFmtId="0" fontId="3" fillId="2" borderId="0" xfId="0" applyFont="1" applyFill="1" applyBorder="1">
      <alignment wrapText="1"/>
    </xf>
    <xf numFmtId="0" fontId="0" fillId="2" borderId="0" xfId="0" applyFill="1" applyBorder="1">
      <alignment wrapText="1"/>
    </xf>
    <xf numFmtId="0" fontId="0" fillId="2" borderId="0" xfId="0" applyFill="1">
      <alignment wrapText="1"/>
    </xf>
    <xf numFmtId="0" fontId="4" fillId="0" borderId="0" xfId="0" applyFont="1" applyFill="1" applyBorder="1" applyAlignment="1">
      <alignment horizontal="center" vertical="top" wrapText="1"/>
    </xf>
    <xf numFmtId="43" fontId="4" fillId="0" borderId="0" xfId="1" applyFont="1" applyFill="1" applyBorder="1" applyAlignment="1">
      <alignment horizontal="center" vertical="top" wrapText="1"/>
    </xf>
    <xf numFmtId="0" fontId="0" fillId="0" borderId="0" xfId="0" applyBorder="1">
      <alignment wrapText="1"/>
    </xf>
    <xf numFmtId="0" fontId="2" fillId="0" borderId="0" xfId="0" applyFont="1" applyBorder="1" applyAlignment="1">
      <alignment horizontal="center" wrapText="1"/>
    </xf>
    <xf numFmtId="0" fontId="3" fillId="0" borderId="0" xfId="0" applyFont="1" applyBorder="1">
      <alignment wrapText="1"/>
    </xf>
    <xf numFmtId="0" fontId="7" fillId="0" borderId="0" xfId="0" applyFont="1" applyBorder="1">
      <alignment wrapText="1"/>
    </xf>
    <xf numFmtId="0" fontId="8" fillId="0" borderId="0" xfId="0" applyFont="1" applyBorder="1">
      <alignment wrapText="1"/>
    </xf>
    <xf numFmtId="0" fontId="8" fillId="0" borderId="0" xfId="0" applyFont="1">
      <alignment wrapText="1"/>
    </xf>
    <xf numFmtId="0" fontId="11" fillId="0" borderId="1" xfId="0" applyFont="1" applyFill="1" applyBorder="1" applyAlignment="1">
      <alignment vertical="top" wrapText="1"/>
    </xf>
    <xf numFmtId="0" fontId="2" fillId="0" borderId="0" xfId="0" applyFont="1" applyFill="1" applyBorder="1" applyAlignment="1">
      <alignment horizontal="center" wrapText="1"/>
    </xf>
    <xf numFmtId="0" fontId="3" fillId="0" borderId="0" xfId="0" applyFont="1" applyFill="1" applyBorder="1">
      <alignment wrapText="1"/>
    </xf>
    <xf numFmtId="0" fontId="0" fillId="0" borderId="0" xfId="0" applyFill="1" applyBorder="1">
      <alignment wrapText="1"/>
    </xf>
    <xf numFmtId="0" fontId="0" fillId="0" borderId="0" xfId="0" applyFill="1">
      <alignment wrapText="1"/>
    </xf>
    <xf numFmtId="0" fontId="11" fillId="2" borderId="1" xfId="0" applyFont="1" applyFill="1" applyBorder="1" applyAlignment="1">
      <alignment vertical="top" wrapText="1"/>
    </xf>
    <xf numFmtId="0" fontId="11" fillId="2" borderId="1" xfId="0" applyFont="1" applyFill="1" applyBorder="1" applyAlignment="1">
      <alignment horizontal="center" vertical="top" wrapText="1"/>
    </xf>
    <xf numFmtId="0" fontId="0" fillId="0" borderId="1" xfId="0" applyFill="1" applyBorder="1">
      <alignment wrapText="1"/>
    </xf>
    <xf numFmtId="0" fontId="12" fillId="0" borderId="0" xfId="0" applyFont="1" applyBorder="1">
      <alignment wrapText="1"/>
    </xf>
    <xf numFmtId="0" fontId="10" fillId="0" borderId="0" xfId="0" applyFont="1" applyBorder="1">
      <alignment wrapText="1"/>
    </xf>
    <xf numFmtId="0" fontId="10" fillId="0" borderId="0" xfId="0" applyFont="1">
      <alignment wrapText="1"/>
    </xf>
    <xf numFmtId="43" fontId="8" fillId="4" borderId="1" xfId="1" applyFont="1" applyFill="1" applyBorder="1" applyAlignment="1">
      <alignment horizontal="right" vertical="top" wrapText="1"/>
    </xf>
    <xf numFmtId="43" fontId="8" fillId="2" borderId="1" xfId="1" applyFont="1" applyFill="1" applyBorder="1" applyAlignment="1">
      <alignment horizontal="right" vertical="top" wrapText="1"/>
    </xf>
    <xf numFmtId="14" fontId="2" fillId="0" borderId="0" xfId="0" applyNumberFormat="1" applyFont="1" applyFill="1" applyBorder="1" applyAlignment="1">
      <alignment horizontal="center" wrapText="1"/>
    </xf>
    <xf numFmtId="14" fontId="2" fillId="0" borderId="0" xfId="0" applyNumberFormat="1" applyFont="1" applyBorder="1" applyAlignment="1">
      <alignment horizontal="center" wrapText="1"/>
    </xf>
    <xf numFmtId="43" fontId="11" fillId="0" borderId="1" xfId="1" applyFont="1" applyFill="1" applyBorder="1" applyAlignment="1">
      <alignment vertical="top" wrapText="1"/>
    </xf>
    <xf numFmtId="43" fontId="11" fillId="2" borderId="1" xfId="1" applyFont="1" applyFill="1" applyBorder="1" applyAlignment="1">
      <alignment vertical="top" wrapText="1"/>
    </xf>
    <xf numFmtId="14" fontId="2" fillId="2" borderId="0" xfId="0" applyNumberFormat="1" applyFont="1" applyFill="1" applyBorder="1" applyAlignment="1">
      <alignment horizontal="center" wrapText="1"/>
    </xf>
    <xf numFmtId="43" fontId="8" fillId="0" borderId="1" xfId="1" applyFont="1" applyFill="1" applyBorder="1" applyAlignment="1">
      <alignment horizontal="right" vertical="top"/>
    </xf>
    <xf numFmtId="14" fontId="2" fillId="0" borderId="0" xfId="0" applyNumberFormat="1" applyFont="1" applyFill="1" applyBorder="1" applyAlignment="1">
      <alignment horizontal="center" vertical="top" wrapText="1"/>
    </xf>
    <xf numFmtId="0" fontId="13" fillId="0" borderId="0" xfId="0" applyFont="1" applyBorder="1" applyAlignment="1">
      <alignment horizontal="left" wrapText="1"/>
    </xf>
    <xf numFmtId="3" fontId="2" fillId="0" borderId="0" xfId="0" applyNumberFormat="1" applyFont="1" applyBorder="1" applyAlignment="1">
      <alignment horizontal="center" wrapText="1"/>
    </xf>
    <xf numFmtId="0" fontId="8" fillId="0" borderId="1" xfId="0" applyFont="1" applyFill="1" applyBorder="1" applyAlignment="1">
      <alignment vertical="top" wrapText="1"/>
    </xf>
    <xf numFmtId="0" fontId="14" fillId="5" borderId="0" xfId="0" applyFont="1" applyFill="1" applyBorder="1" applyAlignment="1">
      <alignment horizontal="left" vertical="center" wrapText="1"/>
    </xf>
    <xf numFmtId="0" fontId="15" fillId="0" borderId="1" xfId="0" applyFont="1" applyFill="1" applyBorder="1" applyAlignment="1">
      <alignment horizontal="left" vertical="top" wrapText="1"/>
    </xf>
    <xf numFmtId="43" fontId="15" fillId="4" borderId="1" xfId="1" applyFont="1" applyFill="1" applyBorder="1" applyAlignment="1">
      <alignment horizontal="right" vertical="top" wrapText="1"/>
    </xf>
    <xf numFmtId="0" fontId="16" fillId="5" borderId="0" xfId="0" applyFont="1" applyFill="1" applyBorder="1" applyAlignment="1">
      <alignment horizontal="left" vertical="center" wrapText="1"/>
    </xf>
    <xf numFmtId="0" fontId="17" fillId="0" borderId="0" xfId="0" applyFont="1" applyBorder="1">
      <alignment wrapText="1"/>
    </xf>
    <xf numFmtId="0" fontId="17" fillId="0" borderId="0" xfId="0" applyFont="1">
      <alignment wrapText="1"/>
    </xf>
    <xf numFmtId="0" fontId="19" fillId="5" borderId="0" xfId="2" applyFont="1" applyFill="1" applyBorder="1" applyAlignment="1">
      <alignment horizontal="left" vertical="center" wrapText="1"/>
    </xf>
    <xf numFmtId="43" fontId="8" fillId="0" borderId="1" xfId="1" applyFont="1" applyFill="1" applyBorder="1" applyAlignment="1">
      <alignment horizontal="right" vertical="top" wrapText="1"/>
    </xf>
    <xf numFmtId="0" fontId="19" fillId="0" borderId="0" xfId="2" applyFont="1" applyBorder="1" applyAlignment="1">
      <alignment horizontal="center" wrapText="1"/>
    </xf>
    <xf numFmtId="4" fontId="8" fillId="0" borderId="1" xfId="0" applyNumberFormat="1" applyFont="1" applyFill="1" applyBorder="1" applyAlignment="1">
      <alignment horizontal="center" vertical="top"/>
    </xf>
    <xf numFmtId="43" fontId="15" fillId="2" borderId="1" xfId="1" applyFont="1" applyFill="1" applyBorder="1" applyAlignment="1">
      <alignment vertical="top" wrapText="1"/>
    </xf>
    <xf numFmtId="0" fontId="14" fillId="0" borderId="0" xfId="0" applyFont="1" applyFill="1" applyBorder="1" applyAlignment="1">
      <alignment horizontal="left" vertical="center" wrapText="1"/>
    </xf>
    <xf numFmtId="0" fontId="22" fillId="0" borderId="0" xfId="0" applyFont="1" applyBorder="1" applyAlignment="1">
      <alignment horizontal="center" wrapText="1"/>
    </xf>
    <xf numFmtId="0" fontId="23" fillId="0" borderId="0" xfId="0" applyFont="1" applyBorder="1">
      <alignment wrapText="1"/>
    </xf>
    <xf numFmtId="0" fontId="24" fillId="0" borderId="0" xfId="0" applyFont="1" applyBorder="1">
      <alignment wrapText="1"/>
    </xf>
    <xf numFmtId="0" fontId="24" fillId="0" borderId="0" xfId="0" applyFont="1">
      <alignment wrapText="1"/>
    </xf>
    <xf numFmtId="0" fontId="7" fillId="0" borderId="0" xfId="0" applyFont="1" applyFill="1" applyBorder="1" applyAlignment="1">
      <alignment horizontal="left" vertical="center" wrapText="1"/>
    </xf>
    <xf numFmtId="0" fontId="23" fillId="0" borderId="0" xfId="0" applyFont="1" applyFill="1" applyBorder="1">
      <alignment wrapText="1"/>
    </xf>
    <xf numFmtId="0" fontId="24" fillId="0" borderId="0" xfId="0" applyFont="1" applyFill="1" applyBorder="1">
      <alignment wrapText="1"/>
    </xf>
    <xf numFmtId="0" fontId="24" fillId="0" borderId="0" xfId="0" applyFont="1" applyFill="1">
      <alignment wrapText="1"/>
    </xf>
    <xf numFmtId="0" fontId="8" fillId="0" borderId="1" xfId="3" applyFont="1" applyFill="1" applyBorder="1" applyAlignment="1">
      <alignment horizontal="left" vertical="top" wrapText="1"/>
    </xf>
    <xf numFmtId="4" fontId="24" fillId="0" borderId="0" xfId="0" applyNumberFormat="1" applyFont="1">
      <alignment wrapText="1"/>
    </xf>
    <xf numFmtId="0" fontId="24" fillId="0" borderId="0" xfId="0" applyFont="1" applyAlignment="1">
      <alignment horizontal="center" wrapText="1"/>
    </xf>
    <xf numFmtId="43" fontId="24" fillId="0" borderId="0" xfId="1" applyFont="1" applyAlignment="1">
      <alignment wrapText="1"/>
    </xf>
    <xf numFmtId="0" fontId="26" fillId="0" borderId="0" xfId="0" applyFont="1" applyAlignment="1">
      <alignment horizontal="left" wrapText="1"/>
    </xf>
    <xf numFmtId="0" fontId="13" fillId="0" borderId="0" xfId="0" applyFont="1" applyAlignment="1">
      <alignment horizontal="left" wrapText="1"/>
    </xf>
    <xf numFmtId="0" fontId="26" fillId="0" borderId="0" xfId="0" applyFont="1" applyFill="1" applyAlignment="1">
      <alignment horizontal="left" wrapText="1"/>
    </xf>
    <xf numFmtId="0" fontId="13" fillId="0" borderId="0" xfId="0" applyFont="1" applyFill="1" applyAlignment="1">
      <alignment horizontal="left" wrapText="1"/>
    </xf>
    <xf numFmtId="49" fontId="27" fillId="0" borderId="0" xfId="0" applyNumberFormat="1" applyFont="1" applyAlignment="1">
      <alignment horizontal="center" vertical="center" wrapText="1"/>
    </xf>
    <xf numFmtId="4" fontId="27" fillId="0" borderId="0" xfId="0" applyNumberFormat="1" applyFont="1" applyAlignment="1">
      <alignment vertical="center" wrapText="1"/>
    </xf>
    <xf numFmtId="4" fontId="27" fillId="0" borderId="0" xfId="0" applyNumberFormat="1" applyFont="1" applyAlignment="1">
      <alignment horizontal="center" vertical="center" wrapText="1"/>
    </xf>
    <xf numFmtId="43" fontId="27" fillId="0" borderId="0" xfId="1" applyFont="1" applyAlignment="1">
      <alignment vertical="center" wrapText="1"/>
    </xf>
    <xf numFmtId="0" fontId="0" fillId="2" borderId="0" xfId="0" applyFill="1" applyAlignment="1">
      <alignment horizontal="center" wrapText="1"/>
    </xf>
    <xf numFmtId="43" fontId="0" fillId="2" borderId="0" xfId="1" applyFont="1" applyFill="1" applyAlignment="1">
      <alignment wrapText="1"/>
    </xf>
    <xf numFmtId="0" fontId="9" fillId="0" borderId="1" xfId="0" applyFont="1" applyFill="1" applyBorder="1" applyAlignment="1">
      <alignment horizontal="center" vertical="top" wrapText="1"/>
    </xf>
    <xf numFmtId="43" fontId="11" fillId="2" borderId="1" xfId="1" applyFont="1" applyFill="1" applyBorder="1" applyAlignment="1">
      <alignment horizontal="right" vertical="top" wrapText="1"/>
    </xf>
    <xf numFmtId="43" fontId="11" fillId="0" borderId="1" xfId="1" applyFont="1" applyFill="1" applyBorder="1" applyAlignment="1">
      <alignment horizontal="right" vertical="top" wrapText="1"/>
    </xf>
    <xf numFmtId="0" fontId="8" fillId="2" borderId="1" xfId="0" applyFont="1" applyFill="1" applyBorder="1" applyAlignment="1">
      <alignment horizontal="center" vertical="top" wrapText="1"/>
    </xf>
    <xf numFmtId="43" fontId="8" fillId="0" borderId="1" xfId="1" applyFont="1" applyBorder="1" applyAlignment="1">
      <alignment horizontal="right" vertical="top" wrapText="1"/>
    </xf>
    <xf numFmtId="0" fontId="8" fillId="0" borderId="1" xfId="0" applyFont="1" applyFill="1" applyBorder="1" applyAlignment="1">
      <alignment horizontal="center" vertical="top"/>
    </xf>
    <xf numFmtId="0" fontId="13" fillId="0" borderId="1" xfId="0" applyFont="1" applyBorder="1" applyAlignment="1">
      <alignment horizontal="left" wrapText="1"/>
    </xf>
    <xf numFmtId="0" fontId="15"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43" fontId="0" fillId="0" borderId="1" xfId="1" applyFont="1" applyFill="1" applyBorder="1" applyAlignment="1">
      <alignment horizontal="center" wrapText="1"/>
    </xf>
    <xf numFmtId="0" fontId="24" fillId="0" borderId="1" xfId="0" applyFont="1" applyFill="1" applyBorder="1" applyAlignment="1">
      <alignment horizontal="center" wrapText="1"/>
    </xf>
    <xf numFmtId="0" fontId="11" fillId="0"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43" fontId="6" fillId="0" borderId="1" xfId="1" applyFont="1" applyFill="1" applyBorder="1" applyAlignment="1">
      <alignment horizontal="center" vertical="top" wrapText="1"/>
    </xf>
    <xf numFmtId="0" fontId="10" fillId="0" borderId="1" xfId="0" applyFont="1" applyBorder="1" applyAlignment="1">
      <alignment horizontal="center" wrapText="1"/>
    </xf>
    <xf numFmtId="3" fontId="6" fillId="3" borderId="1" xfId="0" applyNumberFormat="1" applyFont="1" applyFill="1" applyBorder="1" applyAlignment="1">
      <alignment vertical="top" wrapText="1"/>
    </xf>
    <xf numFmtId="3" fontId="8" fillId="4" borderId="1" xfId="0" applyNumberFormat="1" applyFont="1" applyFill="1" applyBorder="1" applyAlignment="1">
      <alignment horizontal="right" vertical="top" wrapText="1"/>
    </xf>
    <xf numFmtId="3" fontId="8" fillId="2" borderId="1" xfId="0" applyNumberFormat="1" applyFont="1" applyFill="1" applyBorder="1" applyAlignment="1">
      <alignment horizontal="right" vertical="top" wrapText="1"/>
    </xf>
    <xf numFmtId="3" fontId="11" fillId="0" borderId="1" xfId="0" applyNumberFormat="1" applyFont="1" applyFill="1" applyBorder="1" applyAlignment="1">
      <alignment vertical="top" wrapText="1"/>
    </xf>
    <xf numFmtId="3" fontId="11" fillId="2" borderId="1" xfId="0" applyNumberFormat="1" applyFont="1" applyFill="1" applyBorder="1" applyAlignment="1">
      <alignment vertical="top" wrapText="1"/>
    </xf>
    <xf numFmtId="4" fontId="6" fillId="3" borderId="1" xfId="0" applyNumberFormat="1" applyFont="1" applyFill="1" applyBorder="1" applyAlignment="1">
      <alignment vertical="top" wrapText="1"/>
    </xf>
    <xf numFmtId="4" fontId="11" fillId="0" borderId="1" xfId="0" applyNumberFormat="1" applyFont="1" applyFill="1" applyBorder="1" applyAlignment="1">
      <alignment vertical="top" wrapText="1"/>
    </xf>
    <xf numFmtId="4" fontId="11" fillId="2" borderId="1" xfId="0" applyNumberFormat="1" applyFont="1" applyFill="1" applyBorder="1" applyAlignment="1">
      <alignment vertical="top" wrapText="1"/>
    </xf>
    <xf numFmtId="4" fontId="8" fillId="0" borderId="1" xfId="0" applyNumberFormat="1" applyFont="1" applyFill="1" applyBorder="1" applyAlignment="1">
      <alignment horizontal="right" vertical="top"/>
    </xf>
    <xf numFmtId="0" fontId="15" fillId="0" borderId="1" xfId="0" applyFont="1" applyFill="1" applyBorder="1" applyAlignment="1">
      <alignment vertical="top" wrapText="1"/>
    </xf>
    <xf numFmtId="3" fontId="15" fillId="4" borderId="1" xfId="0" applyNumberFormat="1" applyFont="1" applyFill="1" applyBorder="1" applyAlignment="1">
      <alignment horizontal="right" vertical="top" wrapText="1"/>
    </xf>
    <xf numFmtId="3" fontId="8" fillId="0" borderId="1" xfId="0" applyNumberFormat="1" applyFont="1" applyFill="1" applyBorder="1" applyAlignment="1">
      <alignment horizontal="right" vertical="top" wrapText="1"/>
    </xf>
    <xf numFmtId="4" fontId="8" fillId="4" borderId="1" xfId="0" applyNumberFormat="1" applyFont="1" applyFill="1" applyBorder="1" applyAlignment="1">
      <alignment horizontal="right" vertical="top" wrapText="1"/>
    </xf>
    <xf numFmtId="0" fontId="15" fillId="0" borderId="1" xfId="0" applyFont="1" applyBorder="1" applyAlignment="1">
      <alignment vertical="top" wrapText="1"/>
    </xf>
    <xf numFmtId="0" fontId="15" fillId="2" borderId="1" xfId="0" applyFont="1" applyFill="1" applyBorder="1" applyAlignment="1">
      <alignment vertical="top" wrapText="1"/>
    </xf>
    <xf numFmtId="3" fontId="15" fillId="2" borderId="1" xfId="0" applyNumberFormat="1" applyFont="1" applyFill="1" applyBorder="1" applyAlignment="1">
      <alignment vertical="top" wrapText="1"/>
    </xf>
    <xf numFmtId="4" fontId="6" fillId="3" borderId="1" xfId="0" applyNumberFormat="1" applyFont="1" applyFill="1" applyBorder="1" applyAlignment="1">
      <alignment horizontal="right" vertical="top" wrapText="1"/>
    </xf>
    <xf numFmtId="4" fontId="11" fillId="2" borderId="1" xfId="0" applyNumberFormat="1" applyFont="1" applyFill="1" applyBorder="1" applyAlignment="1">
      <alignment horizontal="right" vertical="top" wrapText="1"/>
    </xf>
    <xf numFmtId="4" fontId="8" fillId="0" borderId="1" xfId="0" applyNumberFormat="1" applyFont="1" applyFill="1" applyBorder="1" applyAlignment="1">
      <alignment horizontal="right" vertical="top" wrapText="1"/>
    </xf>
    <xf numFmtId="0" fontId="21" fillId="0" borderId="1" xfId="0" applyFont="1" applyFill="1" applyBorder="1">
      <alignment wrapText="1"/>
    </xf>
    <xf numFmtId="43" fontId="8" fillId="0" borderId="1" xfId="1" applyFont="1" applyFill="1" applyBorder="1" applyAlignment="1">
      <alignment vertical="top" wrapText="1"/>
    </xf>
    <xf numFmtId="0" fontId="8" fillId="2" borderId="1" xfId="3" applyFont="1" applyFill="1" applyBorder="1" applyAlignment="1">
      <alignment vertical="top" wrapText="1"/>
    </xf>
    <xf numFmtId="0" fontId="13" fillId="0" borderId="0" xfId="0" applyFont="1" applyFill="1" applyAlignment="1">
      <alignment horizontal="left" wrapText="1"/>
    </xf>
    <xf numFmtId="0" fontId="0" fillId="2" borderId="0" xfId="0" applyFill="1" applyAlignment="1">
      <alignment wrapText="1"/>
    </xf>
    <xf numFmtId="0" fontId="13" fillId="0" borderId="0" xfId="0" applyFont="1" applyFill="1" applyAlignment="1">
      <alignment horizontal="left" wrapText="1"/>
    </xf>
    <xf numFmtId="0" fontId="1" fillId="2" borderId="0" xfId="0" applyFont="1" applyFill="1" applyBorder="1" applyAlignment="1">
      <alignment horizontal="center" vertical="top" wrapText="1"/>
    </xf>
    <xf numFmtId="0" fontId="6" fillId="3"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3" fillId="0" borderId="0" xfId="0" applyFont="1" applyBorder="1" applyAlignment="1">
      <alignment horizontal="center" wrapText="1"/>
    </xf>
    <xf numFmtId="43" fontId="8" fillId="4" borderId="1" xfId="1" applyFont="1" applyFill="1" applyBorder="1" applyAlignment="1">
      <alignment horizontal="center" vertical="top" wrapText="1"/>
    </xf>
    <xf numFmtId="43" fontId="0" fillId="0" borderId="1" xfId="1" applyFont="1" applyFill="1" applyBorder="1" applyAlignment="1">
      <alignment horizontal="center" wrapText="1"/>
    </xf>
    <xf numFmtId="0" fontId="24" fillId="0" borderId="1" xfId="0" applyFont="1" applyFill="1" applyBorder="1" applyAlignment="1">
      <alignment horizontal="center" wrapText="1"/>
    </xf>
    <xf numFmtId="0" fontId="13" fillId="0" borderId="0" xfId="0" applyFont="1" applyAlignment="1">
      <alignment horizontal="left" wrapText="1"/>
    </xf>
    <xf numFmtId="0" fontId="13" fillId="0" borderId="0" xfId="0" applyFont="1" applyBorder="1" applyAlignment="1">
      <alignment horizontal="left" wrapText="1"/>
    </xf>
    <xf numFmtId="0" fontId="8" fillId="0" borderId="1" xfId="0" applyFont="1" applyFill="1" applyBorder="1" applyAlignment="1">
      <alignment horizontal="center" vertical="top" wrapText="1"/>
    </xf>
  </cellXfs>
  <cellStyles count="5">
    <cellStyle name="Гіперпосилання" xfId="2" builtinId="8"/>
    <cellStyle name="Звичайний" xfId="0" builtinId="0"/>
    <cellStyle name="Звичайний 2" xfId="3"/>
    <cellStyle name="Фінансовий" xfId="1" builtinId="3"/>
    <cellStyle name="Фінансовий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2-5CC6-11CF-8D67-00AA00BDCE1D}" ax:persistence="persistStream" r:id="rId1"/>
</file>

<file path=xl/activeX/activeX10.xml><?xml version="1.0" encoding="utf-8"?>
<ax:ocx xmlns:ax="http://schemas.microsoft.com/office/2006/activeX" xmlns:r="http://schemas.openxmlformats.org/officeDocument/2006/relationships" ax:classid="{5512D112-5CC6-11CF-8D67-00AA00BDCE1D}" ax:persistence="persistStream" r:id="rId1"/>
</file>

<file path=xl/activeX/activeX11.xml><?xml version="1.0" encoding="utf-8"?>
<ax:ocx xmlns:ax="http://schemas.microsoft.com/office/2006/activeX" xmlns:r="http://schemas.openxmlformats.org/officeDocument/2006/relationships" ax:classid="{5512D112-5CC6-11CF-8D67-00AA00BDCE1D}" ax:persistence="persistStream" r:id="rId1"/>
</file>

<file path=xl/activeX/activeX12.xml><?xml version="1.0" encoding="utf-8"?>
<ax:ocx xmlns:ax="http://schemas.microsoft.com/office/2006/activeX" xmlns:r="http://schemas.openxmlformats.org/officeDocument/2006/relationships" ax:classid="{5512D112-5CC6-11CF-8D67-00AA00BDCE1D}" ax:persistence="persistStream" r:id="rId1"/>
</file>

<file path=xl/activeX/activeX13.xml><?xml version="1.0" encoding="utf-8"?>
<ax:ocx xmlns:ax="http://schemas.microsoft.com/office/2006/activeX" xmlns:r="http://schemas.openxmlformats.org/officeDocument/2006/relationships" ax:classid="{5512D112-5CC6-11CF-8D67-00AA00BDCE1D}" ax:persistence="persistStream" r:id="rId1"/>
</file>

<file path=xl/activeX/activeX2.xml><?xml version="1.0" encoding="utf-8"?>
<ax:ocx xmlns:ax="http://schemas.microsoft.com/office/2006/activeX" xmlns:r="http://schemas.openxmlformats.org/officeDocument/2006/relationships" ax:classid="{5512D112-5CC6-11CF-8D67-00AA00BDCE1D}" ax:persistence="persistStream" r:id="rId1"/>
</file>

<file path=xl/activeX/activeX3.xml><?xml version="1.0" encoding="utf-8"?>
<ax:ocx xmlns:ax="http://schemas.microsoft.com/office/2006/activeX" xmlns:r="http://schemas.openxmlformats.org/officeDocument/2006/relationships" ax:classid="{5512D112-5CC6-11CF-8D67-00AA00BDCE1D}" ax:persistence="persistStream" r:id="rId1"/>
</file>

<file path=xl/activeX/activeX4.xml><?xml version="1.0" encoding="utf-8"?>
<ax:ocx xmlns:ax="http://schemas.microsoft.com/office/2006/activeX" xmlns:r="http://schemas.openxmlformats.org/officeDocument/2006/relationships" ax:classid="{5512D112-5CC6-11CF-8D67-00AA00BDCE1D}" ax:persistence="persistStream" r:id="rId1"/>
</file>

<file path=xl/activeX/activeX5.xml><?xml version="1.0" encoding="utf-8"?>
<ax:ocx xmlns:ax="http://schemas.microsoft.com/office/2006/activeX" xmlns:r="http://schemas.openxmlformats.org/officeDocument/2006/relationships" ax:classid="{5512D112-5CC6-11CF-8D67-00AA00BDCE1D}" ax:persistence="persistStream" r:id="rId1"/>
</file>

<file path=xl/activeX/activeX6.xml><?xml version="1.0" encoding="utf-8"?>
<ax:ocx xmlns:ax="http://schemas.microsoft.com/office/2006/activeX" xmlns:r="http://schemas.openxmlformats.org/officeDocument/2006/relationships" ax:classid="{5512D112-5CC6-11CF-8D67-00AA00BDCE1D}" ax:persistence="persistStream" r:id="rId1"/>
</file>

<file path=xl/activeX/activeX7.xml><?xml version="1.0" encoding="utf-8"?>
<ax:ocx xmlns:ax="http://schemas.microsoft.com/office/2006/activeX" xmlns:r="http://schemas.openxmlformats.org/officeDocument/2006/relationships" ax:classid="{5512D112-5CC6-11CF-8D67-00AA00BDCE1D}" ax:persistence="persistStream" r:id="rId1"/>
</file>

<file path=xl/activeX/activeX8.xml><?xml version="1.0" encoding="utf-8"?>
<ax:ocx xmlns:ax="http://schemas.microsoft.com/office/2006/activeX" xmlns:r="http://schemas.openxmlformats.org/officeDocument/2006/relationships" ax:classid="{5512D112-5CC6-11CF-8D67-00AA00BDCE1D}" ax:persistence="persistStream" r:id="rId1"/>
</file>

<file path=xl/activeX/activeX9.xml><?xml version="1.0" encoding="utf-8"?>
<ax:ocx xmlns:ax="http://schemas.microsoft.com/office/2006/activeX" xmlns:r="http://schemas.openxmlformats.org/officeDocument/2006/relationships" ax:classid="{5512D112-5CC6-11CF-8D67-00AA00BDCE1D}" ax:persistence="persistStream" r:id="rId1"/>
</file>

<file path=xl/drawings/_rels/drawing1.xml.rels><?xml version="1.0" encoding="UTF-8" standalone="yes"?>
<Relationships xmlns="http://schemas.openxmlformats.org/package/2006/relationships"><Relationship Id="rId8" Type="http://schemas.openxmlformats.org/officeDocument/2006/relationships/hyperlink" Target="https://debt.minfin.gov.ua/Debt/Pages/Credit/CreditWizards/CreditCreate.aspx?id=318605667&amp;mode=CreateSubCredit" TargetMode="External"/><Relationship Id="rId13" Type="http://schemas.openxmlformats.org/officeDocument/2006/relationships/hyperlink" Target="https://debt.minfin.gov.ua/Debt/Pages/Credit/CreditWizards/CreditCreate.aspx?id=318605655&amp;mode=CreateSubCredit" TargetMode="External"/><Relationship Id="rId3" Type="http://schemas.openxmlformats.org/officeDocument/2006/relationships/hyperlink" Target="https://debt.minfin.gov.ua/Debt/Pages/Credit/CreditWizards/CreditCreate.aspx?id=318605875&amp;mode=CreateSubCredit" TargetMode="External"/><Relationship Id="rId7" Type="http://schemas.openxmlformats.org/officeDocument/2006/relationships/hyperlink" Target="https://debt.minfin.gov.ua/Debt/Pages/Credit/CreditWizards/CreditCreate.aspx?id=318597668&amp;mode=CreateSubCredit" TargetMode="External"/><Relationship Id="rId12" Type="http://schemas.openxmlformats.org/officeDocument/2006/relationships/hyperlink" Target="https://debt.minfin.gov.ua/Debt/Pages/Credit/CreditWizards/CreditCreate.aspx?id=318605649&amp;mode=CreateSubCredit" TargetMode="External"/><Relationship Id="rId2" Type="http://schemas.openxmlformats.org/officeDocument/2006/relationships/image" Target="../media/image2.gif"/><Relationship Id="rId1" Type="http://schemas.openxmlformats.org/officeDocument/2006/relationships/hyperlink" Target="https://debt.minfin.gov.ua/Debt/Pages/Credit/CreditWizards/CreditCreate.aspx?id=318597634&amp;mode=CreateSubCredit" TargetMode="External"/><Relationship Id="rId6" Type="http://schemas.openxmlformats.org/officeDocument/2006/relationships/hyperlink" Target="https://debt.minfin.gov.ua/Debt/Pages/Credit/CreditWizards/CreditCreate.aspx?id=318569106&amp;mode=CreateSubCredit" TargetMode="External"/><Relationship Id="rId11" Type="http://schemas.openxmlformats.org/officeDocument/2006/relationships/hyperlink" Target="https://debt.minfin.gov.ua/Debt/Pages/Credit/CreditWizards/CreditCreate.aspx?id=318601731&amp;mode=CreateSubCredit" TargetMode="External"/><Relationship Id="rId5" Type="http://schemas.openxmlformats.org/officeDocument/2006/relationships/hyperlink" Target="https://debt.minfin.gov.ua/Debt/Pages/Credit/CreditWizards/CreditCreate.aspx?id=318605887&amp;mode=CreateSubCredit" TargetMode="External"/><Relationship Id="rId10" Type="http://schemas.openxmlformats.org/officeDocument/2006/relationships/hyperlink" Target="https://debt.minfin.gov.ua/Debt/Pages/Credit/CreditWizards/CreditCreate.aspx?id=318597749&amp;mode=CreateSubCredit" TargetMode="External"/><Relationship Id="rId4" Type="http://schemas.openxmlformats.org/officeDocument/2006/relationships/hyperlink" Target="https://debt.minfin.gov.ua/Debt/Pages/Credit/CreditWizards/CreditCreate.aspx?id=318605881&amp;mode=CreateSubCredit" TargetMode="External"/><Relationship Id="rId9" Type="http://schemas.openxmlformats.org/officeDocument/2006/relationships/hyperlink" Target="https://debt.minfin.gov.ua/Debt/Pages/Credit/CreditWizards/CreditCreate.aspx?id=318597682&amp;mode=CreateSubCredit" TargetMode="External"/><Relationship Id="rId14" Type="http://schemas.openxmlformats.org/officeDocument/2006/relationships/hyperlink" Target="https://debt.minfin.gov.ua/Debt/Pages/Credit/CreditWizards/CreditCreate.aspx?id=318605661&amp;mode=CreateSubCredit"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274</xdr:row>
      <xdr:rowOff>0</xdr:rowOff>
    </xdr:from>
    <xdr:to>
      <xdr:col>13</xdr:col>
      <xdr:colOff>180975</xdr:colOff>
      <xdr:row>275</xdr:row>
      <xdr:rowOff>19050</xdr:rowOff>
    </xdr:to>
    <xdr:pic>
      <xdr:nvPicPr>
        <xdr:cNvPr id="2" name="Рисунок 1" descr="https://debt.minfin.gov.ua/Debt/Images/tb_new.gif">
          <a:hlinkClick xmlns:r="http://schemas.openxmlformats.org/officeDocument/2006/relationships" r:id="rId1" tgtFrame="_blank" tooltip="Створити субкредит"/>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929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14</xdr:col>
          <xdr:colOff>0</xdr:colOff>
          <xdr:row>274</xdr:row>
          <xdr:rowOff>0</xdr:rowOff>
        </xdr:from>
        <xdr:to>
          <xdr:col>14</xdr:col>
          <xdr:colOff>914400</xdr:colOff>
          <xdr:row>279</xdr:row>
          <xdr:rowOff>76200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4" name="Рисунок 3" descr="https://debt.minfin.gov.ua/Debt/Images/tb_new.gif">
          <a:hlinkClick xmlns:r="http://schemas.openxmlformats.org/officeDocument/2006/relationships" r:id="rId3" tgtFrame="_blank" tooltip="Створити субкредит"/>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6" name="Рисунок 5" descr="https://debt.minfin.gov.ua/Debt/Images/tb_new.gif">
          <a:hlinkClick xmlns:r="http://schemas.openxmlformats.org/officeDocument/2006/relationships" r:id="rId4" tgtFrame="_blank" tooltip="Створити субкредит"/>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8" name="Рисунок 7" descr="https://debt.minfin.gov.ua/Debt/Images/tb_new.gif">
          <a:hlinkClick xmlns:r="http://schemas.openxmlformats.org/officeDocument/2006/relationships" r:id="rId5" tgtFrame="_blank" tooltip="Створити субкредит"/>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0" name="Рисунок 9" descr="https://debt.minfin.gov.ua/Debt/Images/tb_new.gif">
          <a:hlinkClick xmlns:r="http://schemas.openxmlformats.org/officeDocument/2006/relationships" r:id="rId6" tgtFrame="_blank" tooltip="Створити субкредит"/>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2" name="Рисунок 11" descr="https://debt.minfin.gov.ua/Debt/Images/tb_new.gif">
          <a:hlinkClick xmlns:r="http://schemas.openxmlformats.org/officeDocument/2006/relationships" r:id="rId7" tgtFrame="_blank" tooltip="Створити субкредит"/>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4" name="Рисунок 13" descr="https://debt.minfin.gov.ua/Debt/Images/tb_new.gif">
          <a:hlinkClick xmlns:r="http://schemas.openxmlformats.org/officeDocument/2006/relationships" r:id="rId8" tgtFrame="_blank" tooltip="Створити субкредит"/>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6" name="Рисунок 15" descr="https://debt.minfin.gov.ua/Debt/Images/tb_new.gif">
          <a:hlinkClick xmlns:r="http://schemas.openxmlformats.org/officeDocument/2006/relationships" r:id="rId9" tgtFrame="_blank" tooltip="Створити субкредит"/>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8" name="Рисунок 17" descr="https://debt.minfin.gov.ua/Debt/Images/tb_new.gif">
          <a:hlinkClick xmlns:r="http://schemas.openxmlformats.org/officeDocument/2006/relationships" r:id="rId10" tgtFrame="_blank" tooltip="Створити субкредит"/>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0" name="Рисунок 19" descr="https://debt.minfin.gov.ua/Debt/Images/tb_new.gif">
          <a:hlinkClick xmlns:r="http://schemas.openxmlformats.org/officeDocument/2006/relationships" r:id="rId11" tgtFrame="_blank" tooltip="Створити субкредит"/>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2" name="Рисунок 21" descr="https://debt.minfin.gov.ua/Debt/Images/tb_new.gif">
          <a:hlinkClick xmlns:r="http://schemas.openxmlformats.org/officeDocument/2006/relationships" r:id="rId12" tgtFrame="_blank" tooltip="Створити субкредит"/>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4" name="Рисунок 23" descr="https://debt.minfin.gov.ua/Debt/Images/tb_new.gif">
          <a:hlinkClick xmlns:r="http://schemas.openxmlformats.org/officeDocument/2006/relationships" r:id="rId13" tgtFrame="_blank" tooltip="Створити субкредит"/>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6" name="Рисунок 25" descr="https://debt.minfin.gov.ua/Debt/Images/tb_new.gif">
          <a:hlinkClick xmlns:r="http://schemas.openxmlformats.org/officeDocument/2006/relationships" r:id="rId14" tgtFrame="_blank" tooltip="Створити субкредит"/>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control" Target="../activeX/activeX6.xml"/><Relationship Id="rId18" Type="http://schemas.openxmlformats.org/officeDocument/2006/relationships/control" Target="../activeX/activeX11.xml"/><Relationship Id="rId3" Type="http://schemas.openxmlformats.org/officeDocument/2006/relationships/hyperlink" Target="https://zakon.rada.gov.ua/laws/show/1203-2020-%D0%BF" TargetMode="External"/><Relationship Id="rId7" Type="http://schemas.openxmlformats.org/officeDocument/2006/relationships/control" Target="../activeX/activeX1.xml"/><Relationship Id="rId12" Type="http://schemas.openxmlformats.org/officeDocument/2006/relationships/control" Target="../activeX/activeX5.xml"/><Relationship Id="rId17" Type="http://schemas.openxmlformats.org/officeDocument/2006/relationships/control" Target="../activeX/activeX10.xml"/><Relationship Id="rId2" Type="http://schemas.openxmlformats.org/officeDocument/2006/relationships/hyperlink" Target="https://zakon.rada.gov.ua/laws/show/1124-2020-%D0%BF" TargetMode="External"/><Relationship Id="rId16" Type="http://schemas.openxmlformats.org/officeDocument/2006/relationships/control" Target="../activeX/activeX9.xml"/><Relationship Id="rId20" Type="http://schemas.openxmlformats.org/officeDocument/2006/relationships/control" Target="../activeX/activeX13.xml"/><Relationship Id="rId1" Type="http://schemas.openxmlformats.org/officeDocument/2006/relationships/hyperlink" Target="https://zakon.rada.gov.ua/laws/show/1203-2020-%D0%BF" TargetMode="External"/><Relationship Id="rId6" Type="http://schemas.openxmlformats.org/officeDocument/2006/relationships/vmlDrawing" Target="../drawings/vmlDrawing1.vml"/><Relationship Id="rId11" Type="http://schemas.openxmlformats.org/officeDocument/2006/relationships/control" Target="../activeX/activeX4.xml"/><Relationship Id="rId5" Type="http://schemas.openxmlformats.org/officeDocument/2006/relationships/drawing" Target="../drawings/drawing1.xml"/><Relationship Id="rId15" Type="http://schemas.openxmlformats.org/officeDocument/2006/relationships/control" Target="../activeX/activeX8.xml"/><Relationship Id="rId10" Type="http://schemas.openxmlformats.org/officeDocument/2006/relationships/control" Target="../activeX/activeX3.xml"/><Relationship Id="rId19" Type="http://schemas.openxmlformats.org/officeDocument/2006/relationships/control" Target="../activeX/activeX12.xml"/><Relationship Id="rId4" Type="http://schemas.openxmlformats.org/officeDocument/2006/relationships/printerSettings" Target="../printerSettings/printerSettings1.bin"/><Relationship Id="rId9" Type="http://schemas.openxmlformats.org/officeDocument/2006/relationships/control" Target="../activeX/activeX2.xml"/><Relationship Id="rId14"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2">
    <outlinePr summaryBelow="0" summaryRight="0"/>
    <pageSetUpPr fitToPage="1"/>
  </sheetPr>
  <dimension ref="A1:IW278"/>
  <sheetViews>
    <sheetView showGridLines="0" tabSelected="1" topLeftCell="A249" zoomScaleNormal="100" workbookViewId="0">
      <selection activeCell="F238" sqref="F238"/>
    </sheetView>
  </sheetViews>
  <sheetFormatPr defaultColWidth="15.44140625" defaultRowHeight="13.2" outlineLevelRow="1" x14ac:dyDescent="0.25"/>
  <cols>
    <col min="1" max="1" width="37.88671875" style="4" customWidth="1"/>
    <col min="2" max="2" width="43.44140625" style="4" customWidth="1"/>
    <col min="3" max="3" width="46.5546875" style="4" customWidth="1"/>
    <col min="4" max="4" width="8.109375" style="68" customWidth="1"/>
    <col min="5" max="5" width="17.44140625" style="69" customWidth="1"/>
    <col min="6" max="6" width="20.33203125" style="3" customWidth="1"/>
    <col min="7" max="7" width="13.6640625" style="4" customWidth="1"/>
    <col min="8" max="8" width="28.44140625" style="1" customWidth="1"/>
    <col min="9" max="9" width="15.44140625" style="2" customWidth="1"/>
    <col min="10" max="17" width="15.44140625" style="3" customWidth="1"/>
    <col min="18" max="16384" width="15.44140625" style="4"/>
  </cols>
  <sheetData>
    <row r="1" spans="1:17" ht="24.75" customHeight="1" x14ac:dyDescent="0.25">
      <c r="A1" s="113" t="s">
        <v>312</v>
      </c>
      <c r="B1" s="113"/>
      <c r="C1" s="113"/>
      <c r="D1" s="113"/>
      <c r="E1" s="113"/>
      <c r="F1" s="113"/>
      <c r="G1" s="113"/>
    </row>
    <row r="2" spans="1:17" customFormat="1" ht="12.75" customHeight="1" x14ac:dyDescent="0.25">
      <c r="A2" s="5"/>
      <c r="B2" s="5"/>
      <c r="C2" s="5"/>
      <c r="D2" s="5"/>
      <c r="E2" s="6"/>
      <c r="F2" s="7"/>
      <c r="G2" s="5"/>
      <c r="H2" s="8"/>
      <c r="I2" s="9"/>
      <c r="J2" s="7"/>
      <c r="K2" s="7"/>
      <c r="L2" s="7"/>
      <c r="M2" s="7"/>
      <c r="N2" s="7"/>
      <c r="O2" s="7"/>
      <c r="P2" s="7"/>
      <c r="Q2" s="7"/>
    </row>
    <row r="3" spans="1:17" s="12" customFormat="1" ht="37.5" customHeight="1" x14ac:dyDescent="0.2">
      <c r="A3" s="85" t="s">
        <v>0</v>
      </c>
      <c r="B3" s="85" t="s">
        <v>1</v>
      </c>
      <c r="C3" s="85" t="s">
        <v>2</v>
      </c>
      <c r="D3" s="85" t="s">
        <v>3</v>
      </c>
      <c r="E3" s="86" t="s">
        <v>4</v>
      </c>
      <c r="F3" s="85" t="s">
        <v>5</v>
      </c>
      <c r="G3" s="85" t="s">
        <v>6</v>
      </c>
      <c r="H3" s="8"/>
      <c r="I3" s="10"/>
      <c r="J3" s="11"/>
      <c r="K3" s="11"/>
      <c r="L3" s="11"/>
      <c r="M3" s="11"/>
      <c r="N3" s="11"/>
      <c r="O3" s="11"/>
      <c r="P3" s="11"/>
      <c r="Q3" s="11"/>
    </row>
    <row r="4" spans="1:17" customFormat="1" ht="10.5" customHeight="1" x14ac:dyDescent="0.25">
      <c r="A4" s="70">
        <v>1</v>
      </c>
      <c r="B4" s="70">
        <v>2</v>
      </c>
      <c r="C4" s="70">
        <v>3</v>
      </c>
      <c r="D4" s="70">
        <v>4</v>
      </c>
      <c r="E4" s="70">
        <v>5</v>
      </c>
      <c r="F4" s="87">
        <v>6</v>
      </c>
      <c r="G4" s="70"/>
      <c r="H4" s="8"/>
      <c r="I4" s="9"/>
      <c r="J4" s="7"/>
      <c r="K4" s="7"/>
      <c r="L4" s="7"/>
      <c r="M4" s="7"/>
      <c r="N4" s="7"/>
      <c r="O4" s="7"/>
      <c r="P4" s="7"/>
      <c r="Q4" s="7"/>
    </row>
    <row r="5" spans="1:17" customFormat="1" x14ac:dyDescent="0.25">
      <c r="A5" s="114">
        <v>2004</v>
      </c>
      <c r="B5" s="114"/>
      <c r="C5" s="114"/>
      <c r="D5" s="114"/>
      <c r="E5" s="114"/>
      <c r="F5" s="88">
        <f>F7+F6+F8+F9+F10+F11</f>
        <v>8366584000</v>
      </c>
      <c r="G5" s="88"/>
      <c r="H5" s="8"/>
      <c r="I5" s="9"/>
      <c r="J5" s="7"/>
      <c r="K5" s="7"/>
      <c r="L5" s="7"/>
      <c r="M5" s="7"/>
      <c r="N5" s="7"/>
      <c r="O5" s="7"/>
      <c r="P5" s="7"/>
      <c r="Q5" s="7"/>
    </row>
    <row r="6" spans="1:17" s="17" customFormat="1" ht="24" customHeight="1" outlineLevel="1" x14ac:dyDescent="0.25">
      <c r="A6" s="13" t="s">
        <v>7</v>
      </c>
      <c r="B6" s="13" t="s">
        <v>8</v>
      </c>
      <c r="C6" s="83" t="s">
        <v>9</v>
      </c>
      <c r="D6" s="79" t="s">
        <v>10</v>
      </c>
      <c r="E6" s="28">
        <v>120000000</v>
      </c>
      <c r="F6" s="89">
        <v>637416000</v>
      </c>
      <c r="G6" s="83" t="s">
        <v>11</v>
      </c>
      <c r="H6" s="14"/>
      <c r="I6" s="15"/>
      <c r="J6" s="16"/>
      <c r="K6" s="16"/>
      <c r="L6" s="16"/>
      <c r="M6" s="16"/>
      <c r="N6" s="16"/>
      <c r="O6" s="16"/>
      <c r="P6" s="16"/>
      <c r="Q6" s="16"/>
    </row>
    <row r="7" spans="1:17" ht="24" customHeight="1" outlineLevel="1" x14ac:dyDescent="0.25">
      <c r="A7" s="18" t="s">
        <v>7</v>
      </c>
      <c r="B7" s="18" t="s">
        <v>12</v>
      </c>
      <c r="C7" s="84" t="s">
        <v>13</v>
      </c>
      <c r="D7" s="19" t="s">
        <v>10</v>
      </c>
      <c r="E7" s="29">
        <v>42000000</v>
      </c>
      <c r="F7" s="90">
        <v>223720000</v>
      </c>
      <c r="G7" s="83" t="s">
        <v>11</v>
      </c>
    </row>
    <row r="8" spans="1:17" ht="24" customHeight="1" outlineLevel="1" x14ac:dyDescent="0.25">
      <c r="A8" s="84" t="s">
        <v>14</v>
      </c>
      <c r="B8" s="84" t="s">
        <v>12</v>
      </c>
      <c r="C8" s="84" t="s">
        <v>15</v>
      </c>
      <c r="D8" s="19" t="s">
        <v>10</v>
      </c>
      <c r="E8" s="71">
        <v>83000000</v>
      </c>
      <c r="F8" s="90">
        <v>441228000</v>
      </c>
      <c r="G8" s="83" t="s">
        <v>11</v>
      </c>
    </row>
    <row r="9" spans="1:17" ht="24" customHeight="1" outlineLevel="1" x14ac:dyDescent="0.25">
      <c r="A9" s="18" t="s">
        <v>16</v>
      </c>
      <c r="B9" s="18" t="s">
        <v>17</v>
      </c>
      <c r="C9" s="18" t="s">
        <v>18</v>
      </c>
      <c r="D9" s="19" t="s">
        <v>10</v>
      </c>
      <c r="E9" s="71">
        <v>150000000</v>
      </c>
      <c r="F9" s="90">
        <v>795930000</v>
      </c>
      <c r="G9" s="83" t="s">
        <v>11</v>
      </c>
    </row>
    <row r="10" spans="1:17" s="17" customFormat="1" ht="30.6" outlineLevel="1" x14ac:dyDescent="0.25">
      <c r="A10" s="13" t="s">
        <v>19</v>
      </c>
      <c r="B10" s="13" t="s">
        <v>8</v>
      </c>
      <c r="C10" s="13" t="s">
        <v>20</v>
      </c>
      <c r="D10" s="79" t="s">
        <v>10</v>
      </c>
      <c r="E10" s="28">
        <v>700000000</v>
      </c>
      <c r="F10" s="89">
        <v>3714690000</v>
      </c>
      <c r="G10" s="83" t="s">
        <v>11</v>
      </c>
      <c r="H10" s="14"/>
      <c r="I10" s="15"/>
      <c r="J10" s="16"/>
      <c r="K10" s="16"/>
      <c r="L10" s="16"/>
      <c r="M10" s="16"/>
      <c r="N10" s="16"/>
      <c r="O10" s="16"/>
      <c r="P10" s="16"/>
      <c r="Q10" s="16"/>
    </row>
    <row r="11" spans="1:17" s="17" customFormat="1" ht="25.5" customHeight="1" outlineLevel="1" x14ac:dyDescent="0.25">
      <c r="A11" s="13" t="s">
        <v>21</v>
      </c>
      <c r="B11" s="13" t="s">
        <v>22</v>
      </c>
      <c r="C11" s="13" t="s">
        <v>23</v>
      </c>
      <c r="D11" s="79" t="s">
        <v>10</v>
      </c>
      <c r="E11" s="28">
        <v>480000000</v>
      </c>
      <c r="F11" s="89">
        <v>2553600000</v>
      </c>
      <c r="G11" s="83" t="s">
        <v>11</v>
      </c>
      <c r="H11" s="14"/>
      <c r="I11" s="15"/>
      <c r="J11" s="16"/>
      <c r="K11" s="16"/>
      <c r="L11" s="16"/>
      <c r="M11" s="16"/>
      <c r="N11" s="16"/>
      <c r="O11" s="16"/>
      <c r="P11" s="16"/>
      <c r="Q11" s="16"/>
    </row>
    <row r="12" spans="1:17" customFormat="1" x14ac:dyDescent="0.25">
      <c r="A12" s="114">
        <v>2005</v>
      </c>
      <c r="B12" s="114"/>
      <c r="C12" s="114"/>
      <c r="D12" s="114"/>
      <c r="E12" s="114"/>
      <c r="F12" s="88">
        <f>F13+F14</f>
        <v>661063099.63999999</v>
      </c>
      <c r="G12" s="88"/>
      <c r="H12" s="8"/>
      <c r="I12" s="9"/>
      <c r="J12" s="7"/>
      <c r="K12" s="7"/>
      <c r="L12" s="7"/>
      <c r="M12" s="7"/>
      <c r="N12" s="7"/>
      <c r="O12" s="7"/>
      <c r="P12" s="7"/>
      <c r="Q12" s="7"/>
    </row>
    <row r="13" spans="1:17" ht="26.25" customHeight="1" outlineLevel="1" x14ac:dyDescent="0.25">
      <c r="A13" s="18" t="s">
        <v>7</v>
      </c>
      <c r="B13" s="18" t="s">
        <v>24</v>
      </c>
      <c r="C13" s="18" t="s">
        <v>25</v>
      </c>
      <c r="D13" s="19" t="s">
        <v>26</v>
      </c>
      <c r="E13" s="29">
        <v>25755133</v>
      </c>
      <c r="F13" s="90">
        <v>156063099.63999999</v>
      </c>
      <c r="G13" s="83" t="s">
        <v>11</v>
      </c>
    </row>
    <row r="14" spans="1:17" s="17" customFormat="1" ht="26.25" customHeight="1" outlineLevel="1" x14ac:dyDescent="0.25">
      <c r="A14" s="13" t="s">
        <v>21</v>
      </c>
      <c r="B14" s="13" t="s">
        <v>22</v>
      </c>
      <c r="C14" s="13" t="s">
        <v>27</v>
      </c>
      <c r="D14" s="79" t="s">
        <v>10</v>
      </c>
      <c r="E14" s="28">
        <v>100000000</v>
      </c>
      <c r="F14" s="89">
        <v>505000000</v>
      </c>
      <c r="G14" s="83" t="s">
        <v>11</v>
      </c>
      <c r="H14" s="14"/>
      <c r="I14" s="15"/>
      <c r="J14" s="16"/>
      <c r="K14" s="16"/>
      <c r="L14" s="16"/>
      <c r="M14" s="16"/>
      <c r="N14" s="16"/>
      <c r="O14" s="16"/>
      <c r="P14" s="16"/>
      <c r="Q14" s="16"/>
    </row>
    <row r="15" spans="1:17" customFormat="1" x14ac:dyDescent="0.25">
      <c r="A15" s="114">
        <v>2006</v>
      </c>
      <c r="B15" s="114"/>
      <c r="C15" s="114"/>
      <c r="D15" s="114"/>
      <c r="E15" s="114"/>
      <c r="F15" s="88">
        <f>F16+F17+F18</f>
        <v>3520578289.0599999</v>
      </c>
      <c r="G15" s="88"/>
      <c r="H15" s="8"/>
      <c r="I15" s="9"/>
      <c r="J15" s="7"/>
      <c r="K15" s="7"/>
      <c r="L15" s="7"/>
      <c r="M15" s="7"/>
      <c r="N15" s="7"/>
      <c r="O15" s="7"/>
      <c r="P15" s="7"/>
      <c r="Q15" s="7"/>
    </row>
    <row r="16" spans="1:17" s="17" customFormat="1" outlineLevel="1" x14ac:dyDescent="0.25">
      <c r="A16" s="13" t="s">
        <v>28</v>
      </c>
      <c r="B16" s="13" t="s">
        <v>29</v>
      </c>
      <c r="C16" s="13" t="s">
        <v>30</v>
      </c>
      <c r="D16" s="79" t="s">
        <v>10</v>
      </c>
      <c r="E16" s="28">
        <v>154500000</v>
      </c>
      <c r="F16" s="89">
        <v>780225000</v>
      </c>
      <c r="G16" s="13" t="s">
        <v>31</v>
      </c>
      <c r="H16" s="14"/>
      <c r="I16" s="15"/>
      <c r="J16" s="16"/>
      <c r="K16" s="16"/>
      <c r="L16" s="16"/>
      <c r="M16" s="16"/>
      <c r="N16" s="16"/>
      <c r="O16" s="16"/>
      <c r="P16" s="16"/>
      <c r="Q16" s="16"/>
    </row>
    <row r="17" spans="1:17" s="17" customFormat="1" ht="23.25" customHeight="1" outlineLevel="1" x14ac:dyDescent="0.25">
      <c r="A17" s="13" t="s">
        <v>32</v>
      </c>
      <c r="B17" s="13" t="s">
        <v>22</v>
      </c>
      <c r="C17" s="13" t="s">
        <v>33</v>
      </c>
      <c r="D17" s="79" t="s">
        <v>26</v>
      </c>
      <c r="E17" s="28">
        <v>279886635</v>
      </c>
      <c r="F17" s="89">
        <v>1740353289.0599999</v>
      </c>
      <c r="G17" s="83" t="s">
        <v>11</v>
      </c>
      <c r="H17" s="14"/>
      <c r="I17" s="15"/>
      <c r="J17" s="16"/>
      <c r="K17" s="16"/>
      <c r="L17" s="16"/>
      <c r="M17" s="16"/>
      <c r="N17" s="16"/>
      <c r="O17" s="16"/>
      <c r="P17" s="16"/>
      <c r="Q17" s="16"/>
    </row>
    <row r="18" spans="1:17" s="20" customFormat="1" ht="19.5" customHeight="1" outlineLevel="1" x14ac:dyDescent="0.25">
      <c r="A18" s="13" t="s">
        <v>34</v>
      </c>
      <c r="B18" s="13" t="s">
        <v>35</v>
      </c>
      <c r="C18" s="83" t="s">
        <v>36</v>
      </c>
      <c r="D18" s="79" t="s">
        <v>37</v>
      </c>
      <c r="E18" s="28">
        <v>1000000000</v>
      </c>
      <c r="F18" s="89">
        <v>1000000000</v>
      </c>
      <c r="G18" s="83" t="s">
        <v>11</v>
      </c>
      <c r="H18" s="14"/>
      <c r="I18" s="15"/>
      <c r="J18" s="16"/>
      <c r="K18" s="16"/>
      <c r="L18" s="16"/>
      <c r="M18" s="16"/>
      <c r="N18" s="16"/>
      <c r="O18" s="16"/>
      <c r="P18" s="16"/>
      <c r="Q18" s="16"/>
    </row>
    <row r="19" spans="1:17" customFormat="1" x14ac:dyDescent="0.25">
      <c r="A19" s="114">
        <v>2007</v>
      </c>
      <c r="B19" s="114"/>
      <c r="C19" s="114"/>
      <c r="D19" s="114"/>
      <c r="E19" s="114"/>
      <c r="F19" s="88">
        <f>F20+F21+F22+F23</f>
        <v>5891795600</v>
      </c>
      <c r="G19" s="88"/>
      <c r="H19" s="8"/>
      <c r="I19" s="9"/>
      <c r="J19" s="7"/>
      <c r="K19" s="7"/>
      <c r="L19" s="7"/>
      <c r="M19" s="7"/>
      <c r="N19" s="7"/>
      <c r="O19" s="7"/>
      <c r="P19" s="7"/>
      <c r="Q19" s="7"/>
    </row>
    <row r="20" spans="1:17" s="17" customFormat="1" ht="48" customHeight="1" outlineLevel="1" x14ac:dyDescent="0.25">
      <c r="A20" s="115" t="s">
        <v>38</v>
      </c>
      <c r="B20" s="115" t="s">
        <v>22</v>
      </c>
      <c r="C20" s="13" t="s">
        <v>39</v>
      </c>
      <c r="D20" s="79" t="s">
        <v>10</v>
      </c>
      <c r="E20" s="28">
        <v>465000000</v>
      </c>
      <c r="F20" s="89">
        <v>2348250000</v>
      </c>
      <c r="G20" s="83" t="s">
        <v>11</v>
      </c>
      <c r="H20" s="14"/>
      <c r="I20" s="15"/>
      <c r="J20" s="16"/>
      <c r="K20" s="16"/>
      <c r="L20" s="16"/>
      <c r="M20" s="16"/>
      <c r="N20" s="16"/>
      <c r="O20" s="16"/>
      <c r="P20" s="16"/>
      <c r="Q20" s="16"/>
    </row>
    <row r="21" spans="1:17" s="17" customFormat="1" ht="48.75" customHeight="1" outlineLevel="1" x14ac:dyDescent="0.25">
      <c r="A21" s="115"/>
      <c r="B21" s="115"/>
      <c r="C21" s="13" t="s">
        <v>39</v>
      </c>
      <c r="D21" s="79" t="s">
        <v>10</v>
      </c>
      <c r="E21" s="28">
        <v>465000000</v>
      </c>
      <c r="F21" s="89">
        <v>2348250000</v>
      </c>
      <c r="G21" s="83" t="s">
        <v>11</v>
      </c>
      <c r="H21" s="14"/>
      <c r="I21" s="15"/>
      <c r="J21" s="16"/>
      <c r="K21" s="16"/>
      <c r="L21" s="16"/>
      <c r="M21" s="16"/>
      <c r="N21" s="16"/>
      <c r="O21" s="16"/>
      <c r="P21" s="16"/>
      <c r="Q21" s="16"/>
    </row>
    <row r="22" spans="1:17" customFormat="1" ht="24.75" customHeight="1" outlineLevel="1" x14ac:dyDescent="0.25">
      <c r="A22" s="13" t="s">
        <v>7</v>
      </c>
      <c r="B22" s="13" t="s">
        <v>40</v>
      </c>
      <c r="C22" s="13" t="s">
        <v>41</v>
      </c>
      <c r="D22" s="79" t="s">
        <v>26</v>
      </c>
      <c r="E22" s="28">
        <v>26000000</v>
      </c>
      <c r="F22" s="89">
        <v>195295600</v>
      </c>
      <c r="G22" s="83" t="s">
        <v>11</v>
      </c>
      <c r="H22" s="8"/>
      <c r="I22" s="9"/>
      <c r="J22" s="7"/>
      <c r="K22" s="7"/>
      <c r="L22" s="7"/>
      <c r="M22" s="7"/>
      <c r="N22" s="7"/>
      <c r="O22" s="7"/>
      <c r="P22" s="7"/>
      <c r="Q22" s="7"/>
    </row>
    <row r="23" spans="1:17" s="17" customFormat="1" outlineLevel="1" x14ac:dyDescent="0.25">
      <c r="A23" s="83" t="s">
        <v>34</v>
      </c>
      <c r="B23" s="83" t="s">
        <v>35</v>
      </c>
      <c r="C23" s="83" t="s">
        <v>36</v>
      </c>
      <c r="D23" s="79" t="s">
        <v>37</v>
      </c>
      <c r="E23" s="28">
        <v>1000000000</v>
      </c>
      <c r="F23" s="89">
        <v>1000000000</v>
      </c>
      <c r="G23" s="83" t="s">
        <v>11</v>
      </c>
      <c r="H23" s="14"/>
      <c r="I23" s="15"/>
      <c r="J23" s="16"/>
      <c r="K23" s="16"/>
      <c r="L23" s="16"/>
      <c r="M23" s="16"/>
      <c r="N23" s="16"/>
      <c r="O23" s="16"/>
      <c r="P23" s="16"/>
      <c r="Q23" s="16"/>
    </row>
    <row r="24" spans="1:17" customFormat="1" x14ac:dyDescent="0.25">
      <c r="A24" s="114">
        <v>2008</v>
      </c>
      <c r="B24" s="114"/>
      <c r="C24" s="114"/>
      <c r="D24" s="114"/>
      <c r="E24" s="114"/>
      <c r="F24" s="88">
        <f>F25</f>
        <v>1000000000</v>
      </c>
      <c r="G24" s="88"/>
      <c r="H24" s="8"/>
      <c r="I24" s="9"/>
      <c r="J24" s="7"/>
      <c r="K24" s="7"/>
      <c r="L24" s="7"/>
      <c r="M24" s="7"/>
      <c r="N24" s="7"/>
      <c r="O24" s="7"/>
      <c r="P24" s="7"/>
      <c r="Q24" s="7"/>
    </row>
    <row r="25" spans="1:17" customFormat="1" outlineLevel="1" x14ac:dyDescent="0.25">
      <c r="A25" s="83" t="s">
        <v>34</v>
      </c>
      <c r="B25" s="83" t="s">
        <v>35</v>
      </c>
      <c r="C25" s="83" t="s">
        <v>36</v>
      </c>
      <c r="D25" s="79" t="s">
        <v>37</v>
      </c>
      <c r="E25" s="28">
        <v>1000000000</v>
      </c>
      <c r="F25" s="89">
        <v>1000000000</v>
      </c>
      <c r="G25" s="83" t="s">
        <v>11</v>
      </c>
      <c r="H25" s="8"/>
      <c r="I25" s="9"/>
      <c r="J25" s="7"/>
      <c r="K25" s="7"/>
      <c r="L25" s="7"/>
      <c r="M25" s="7"/>
      <c r="N25" s="7"/>
      <c r="O25" s="7"/>
      <c r="P25" s="7"/>
      <c r="Q25" s="7"/>
    </row>
    <row r="26" spans="1:17" customFormat="1" x14ac:dyDescent="0.25">
      <c r="A26" s="114">
        <v>2009</v>
      </c>
      <c r="B26" s="114"/>
      <c r="C26" s="114"/>
      <c r="D26" s="114"/>
      <c r="E26" s="114"/>
      <c r="F26" s="88">
        <f>F27+F28+F29+F30+F31+F32+F33+F34+F35+F36+F37+F38+F39+F40</f>
        <v>32110451857.849998</v>
      </c>
      <c r="G26" s="88"/>
      <c r="H26" s="8"/>
      <c r="I26" s="9"/>
      <c r="J26" s="7"/>
      <c r="K26" s="7"/>
      <c r="L26" s="7"/>
      <c r="M26" s="7"/>
      <c r="N26" s="7"/>
      <c r="O26" s="7"/>
      <c r="P26" s="7"/>
      <c r="Q26" s="7"/>
    </row>
    <row r="27" spans="1:17" outlineLevel="1" x14ac:dyDescent="0.25">
      <c r="A27" s="18" t="s">
        <v>42</v>
      </c>
      <c r="B27" s="18" t="s">
        <v>43</v>
      </c>
      <c r="C27" s="18" t="s">
        <v>44</v>
      </c>
      <c r="D27" s="19" t="s">
        <v>10</v>
      </c>
      <c r="E27" s="29">
        <v>292433560</v>
      </c>
      <c r="F27" s="90">
        <v>2333795268.9299998</v>
      </c>
      <c r="G27" s="83" t="s">
        <v>11</v>
      </c>
    </row>
    <row r="28" spans="1:17" s="17" customFormat="1" outlineLevel="1" x14ac:dyDescent="0.25">
      <c r="A28" s="13" t="s">
        <v>45</v>
      </c>
      <c r="B28" s="13" t="s">
        <v>22</v>
      </c>
      <c r="C28" s="18" t="s">
        <v>46</v>
      </c>
      <c r="D28" s="79" t="s">
        <v>10</v>
      </c>
      <c r="E28" s="28">
        <v>465000000</v>
      </c>
      <c r="F28" s="89">
        <v>3580500000</v>
      </c>
      <c r="G28" s="83" t="s">
        <v>11</v>
      </c>
      <c r="H28" s="14"/>
      <c r="I28" s="15"/>
      <c r="J28" s="16"/>
      <c r="K28" s="16"/>
      <c r="L28" s="16"/>
      <c r="M28" s="16"/>
      <c r="N28" s="16"/>
      <c r="O28" s="16"/>
      <c r="P28" s="16"/>
      <c r="Q28" s="16"/>
    </row>
    <row r="29" spans="1:17" outlineLevel="1" x14ac:dyDescent="0.25">
      <c r="A29" s="18" t="s">
        <v>45</v>
      </c>
      <c r="B29" s="18" t="s">
        <v>47</v>
      </c>
      <c r="C29" s="18" t="s">
        <v>47</v>
      </c>
      <c r="D29" s="19" t="s">
        <v>10</v>
      </c>
      <c r="E29" s="29">
        <v>300000</v>
      </c>
      <c r="F29" s="90">
        <v>2404440</v>
      </c>
      <c r="G29" s="83" t="s">
        <v>11</v>
      </c>
    </row>
    <row r="30" spans="1:17" s="17" customFormat="1" ht="49.2" customHeight="1" outlineLevel="1" x14ac:dyDescent="0.25">
      <c r="A30" s="13" t="s">
        <v>48</v>
      </c>
      <c r="B30" s="13" t="s">
        <v>22</v>
      </c>
      <c r="C30" s="13" t="s">
        <v>39</v>
      </c>
      <c r="D30" s="79" t="s">
        <v>37</v>
      </c>
      <c r="E30" s="72">
        <v>2100000000</v>
      </c>
      <c r="F30" s="89">
        <v>2100000000</v>
      </c>
      <c r="G30" s="83" t="s">
        <v>11</v>
      </c>
      <c r="H30" s="14"/>
      <c r="I30" s="15"/>
      <c r="J30" s="16"/>
      <c r="K30" s="16"/>
      <c r="L30" s="16"/>
      <c r="M30" s="16"/>
      <c r="N30" s="16"/>
      <c r="O30" s="16"/>
      <c r="P30" s="16"/>
      <c r="Q30" s="16"/>
    </row>
    <row r="31" spans="1:17" s="17" customFormat="1" ht="38.4" customHeight="1" outlineLevel="1" x14ac:dyDescent="0.25">
      <c r="A31" s="13" t="s">
        <v>48</v>
      </c>
      <c r="B31" s="13" t="s">
        <v>49</v>
      </c>
      <c r="C31" s="13" t="s">
        <v>50</v>
      </c>
      <c r="D31" s="79" t="s">
        <v>26</v>
      </c>
      <c r="E31" s="72">
        <v>17000000</v>
      </c>
      <c r="F31" s="89">
        <v>200469474</v>
      </c>
      <c r="G31" s="83" t="s">
        <v>11</v>
      </c>
      <c r="H31" s="14"/>
      <c r="I31" s="15"/>
      <c r="J31" s="16"/>
      <c r="K31" s="16"/>
      <c r="L31" s="16"/>
      <c r="M31" s="16"/>
      <c r="N31" s="16"/>
      <c r="O31" s="16"/>
      <c r="P31" s="16"/>
      <c r="Q31" s="16"/>
    </row>
    <row r="32" spans="1:17" ht="55.5" customHeight="1" outlineLevel="1" x14ac:dyDescent="0.25">
      <c r="A32" s="84" t="s">
        <v>51</v>
      </c>
      <c r="B32" s="84" t="s">
        <v>52</v>
      </c>
      <c r="C32" s="84" t="s">
        <v>53</v>
      </c>
      <c r="D32" s="73" t="s">
        <v>37</v>
      </c>
      <c r="E32" s="71">
        <v>1620000000</v>
      </c>
      <c r="F32" s="90">
        <v>1620000000</v>
      </c>
      <c r="G32" s="83" t="s">
        <v>11</v>
      </c>
    </row>
    <row r="33" spans="1:17" s="17" customFormat="1" ht="46.5" customHeight="1" outlineLevel="1" x14ac:dyDescent="0.25">
      <c r="A33" s="83" t="s">
        <v>54</v>
      </c>
      <c r="B33" s="83" t="s">
        <v>22</v>
      </c>
      <c r="C33" s="83" t="s">
        <v>39</v>
      </c>
      <c r="D33" s="80" t="s">
        <v>37</v>
      </c>
      <c r="E33" s="72">
        <v>1619564450.8199999</v>
      </c>
      <c r="F33" s="89">
        <v>1619564450.8199999</v>
      </c>
      <c r="G33" s="83" t="s">
        <v>11</v>
      </c>
      <c r="H33" s="14"/>
      <c r="I33" s="15"/>
      <c r="J33" s="16"/>
      <c r="K33" s="16"/>
      <c r="L33" s="16"/>
      <c r="M33" s="16"/>
      <c r="N33" s="16"/>
      <c r="O33" s="16"/>
      <c r="P33" s="16"/>
      <c r="Q33" s="16"/>
    </row>
    <row r="34" spans="1:17" ht="57.75" customHeight="1" outlineLevel="1" x14ac:dyDescent="0.25">
      <c r="A34" s="18" t="s">
        <v>55</v>
      </c>
      <c r="B34" s="18" t="s">
        <v>56</v>
      </c>
      <c r="C34" s="18" t="s">
        <v>53</v>
      </c>
      <c r="D34" s="19" t="s">
        <v>37</v>
      </c>
      <c r="E34" s="71">
        <v>858000000</v>
      </c>
      <c r="F34" s="90">
        <v>858000000</v>
      </c>
      <c r="G34" s="83" t="s">
        <v>11</v>
      </c>
    </row>
    <row r="35" spans="1:17" ht="27.75" customHeight="1" outlineLevel="1" x14ac:dyDescent="0.25">
      <c r="A35" s="18" t="s">
        <v>57</v>
      </c>
      <c r="B35" s="18" t="s">
        <v>58</v>
      </c>
      <c r="C35" s="18" t="s">
        <v>59</v>
      </c>
      <c r="D35" s="19" t="s">
        <v>10</v>
      </c>
      <c r="E35" s="71">
        <v>1595017000</v>
      </c>
      <c r="F35" s="90">
        <v>12783742251.6</v>
      </c>
      <c r="G35" s="83" t="s">
        <v>11</v>
      </c>
    </row>
    <row r="36" spans="1:17" s="17" customFormat="1" ht="49.8" customHeight="1" outlineLevel="1" x14ac:dyDescent="0.25">
      <c r="A36" s="13" t="s">
        <v>60</v>
      </c>
      <c r="B36" s="13" t="s">
        <v>22</v>
      </c>
      <c r="C36" s="13" t="s">
        <v>61</v>
      </c>
      <c r="D36" s="79" t="s">
        <v>37</v>
      </c>
      <c r="E36" s="74">
        <v>737202172.5</v>
      </c>
      <c r="F36" s="89">
        <v>737202172.5</v>
      </c>
      <c r="G36" s="83" t="s">
        <v>11</v>
      </c>
      <c r="H36" s="14"/>
      <c r="I36" s="15"/>
      <c r="J36" s="16"/>
      <c r="K36" s="16"/>
      <c r="L36" s="16"/>
      <c r="M36" s="16"/>
      <c r="N36" s="16"/>
      <c r="O36" s="16"/>
      <c r="P36" s="16"/>
      <c r="Q36" s="16"/>
    </row>
    <row r="37" spans="1:17" s="17" customFormat="1" ht="48.6" customHeight="1" outlineLevel="1" x14ac:dyDescent="0.25">
      <c r="A37" s="13" t="s">
        <v>60</v>
      </c>
      <c r="B37" s="13" t="s">
        <v>22</v>
      </c>
      <c r="C37" s="13" t="s">
        <v>61</v>
      </c>
      <c r="D37" s="79" t="s">
        <v>37</v>
      </c>
      <c r="E37" s="72">
        <v>980000000</v>
      </c>
      <c r="F37" s="89">
        <v>980000000</v>
      </c>
      <c r="G37" s="83" t="s">
        <v>11</v>
      </c>
      <c r="H37" s="14"/>
      <c r="I37" s="15"/>
      <c r="J37" s="16"/>
      <c r="K37" s="16"/>
      <c r="L37" s="16"/>
      <c r="M37" s="16"/>
      <c r="N37" s="16"/>
      <c r="O37" s="16"/>
      <c r="P37" s="16"/>
      <c r="Q37" s="16"/>
    </row>
    <row r="38" spans="1:17" outlineLevel="1" x14ac:dyDescent="0.25">
      <c r="A38" s="18" t="s">
        <v>60</v>
      </c>
      <c r="B38" s="18" t="s">
        <v>58</v>
      </c>
      <c r="C38" s="18" t="s">
        <v>47</v>
      </c>
      <c r="D38" s="19" t="s">
        <v>37</v>
      </c>
      <c r="E38" s="25">
        <v>3691756530</v>
      </c>
      <c r="F38" s="90">
        <v>3691756530</v>
      </c>
      <c r="G38" s="13" t="s">
        <v>31</v>
      </c>
    </row>
    <row r="39" spans="1:17" s="17" customFormat="1" ht="25.5" customHeight="1" outlineLevel="1" x14ac:dyDescent="0.25">
      <c r="A39" s="13" t="s">
        <v>62</v>
      </c>
      <c r="B39" s="13" t="s">
        <v>63</v>
      </c>
      <c r="C39" s="13" t="s">
        <v>64</v>
      </c>
      <c r="D39" s="79" t="s">
        <v>26</v>
      </c>
      <c r="E39" s="72">
        <v>50000000</v>
      </c>
      <c r="F39" s="89">
        <v>600669900</v>
      </c>
      <c r="G39" s="83" t="s">
        <v>11</v>
      </c>
      <c r="H39" s="14"/>
      <c r="I39" s="15"/>
      <c r="J39" s="16"/>
      <c r="K39" s="16"/>
      <c r="L39" s="16"/>
      <c r="M39" s="16"/>
      <c r="N39" s="16"/>
      <c r="O39" s="16"/>
      <c r="P39" s="16"/>
      <c r="Q39" s="16"/>
    </row>
    <row r="40" spans="1:17" s="17" customFormat="1" ht="37.5" customHeight="1" outlineLevel="1" x14ac:dyDescent="0.25">
      <c r="A40" s="13" t="s">
        <v>65</v>
      </c>
      <c r="B40" s="13" t="s">
        <v>49</v>
      </c>
      <c r="C40" s="18" t="s">
        <v>66</v>
      </c>
      <c r="D40" s="79" t="s">
        <v>26</v>
      </c>
      <c r="E40" s="72">
        <v>85000000</v>
      </c>
      <c r="F40" s="89">
        <v>1002347370</v>
      </c>
      <c r="G40" s="83" t="s">
        <v>11</v>
      </c>
      <c r="H40" s="14"/>
      <c r="I40" s="15"/>
      <c r="J40" s="16"/>
      <c r="K40" s="16"/>
      <c r="L40" s="16"/>
      <c r="M40" s="16"/>
      <c r="N40" s="16"/>
      <c r="O40" s="16"/>
      <c r="P40" s="16"/>
      <c r="Q40" s="16"/>
    </row>
    <row r="41" spans="1:17" customFormat="1" x14ac:dyDescent="0.25">
      <c r="A41" s="114">
        <v>2010</v>
      </c>
      <c r="B41" s="114"/>
      <c r="C41" s="114"/>
      <c r="D41" s="114"/>
      <c r="E41" s="114"/>
      <c r="F41" s="88">
        <f>SUM(F42:F44)</f>
        <v>10074258180</v>
      </c>
      <c r="G41" s="88"/>
      <c r="H41" s="8"/>
      <c r="I41" s="9"/>
      <c r="J41" s="7"/>
      <c r="K41" s="7"/>
      <c r="L41" s="7"/>
      <c r="M41" s="7"/>
      <c r="N41" s="7"/>
      <c r="O41" s="7"/>
      <c r="P41" s="7"/>
      <c r="Q41" s="7"/>
    </row>
    <row r="42" spans="1:17" customFormat="1" ht="47.4" customHeight="1" outlineLevel="1" x14ac:dyDescent="0.25">
      <c r="A42" s="13" t="s">
        <v>67</v>
      </c>
      <c r="B42" s="13" t="s">
        <v>68</v>
      </c>
      <c r="C42" s="13" t="s">
        <v>69</v>
      </c>
      <c r="D42" s="79" t="s">
        <v>10</v>
      </c>
      <c r="E42" s="28">
        <v>568000000</v>
      </c>
      <c r="F42" s="89">
        <v>4497821600</v>
      </c>
      <c r="G42" s="83" t="s">
        <v>11</v>
      </c>
      <c r="H42" s="8"/>
      <c r="I42" s="9"/>
      <c r="J42" s="7"/>
      <c r="K42" s="7"/>
      <c r="L42" s="7"/>
      <c r="M42" s="7"/>
      <c r="N42" s="7"/>
      <c r="O42" s="7"/>
      <c r="P42" s="7"/>
      <c r="Q42" s="7"/>
    </row>
    <row r="43" spans="1:17" customFormat="1" ht="46.8" customHeight="1" outlineLevel="1" x14ac:dyDescent="0.25">
      <c r="A43" s="13" t="s">
        <v>70</v>
      </c>
      <c r="B43" s="13" t="s">
        <v>22</v>
      </c>
      <c r="C43" s="13" t="s">
        <v>71</v>
      </c>
      <c r="D43" s="79" t="s">
        <v>10</v>
      </c>
      <c r="E43" s="28">
        <v>440800000</v>
      </c>
      <c r="F43" s="89">
        <v>3499378960</v>
      </c>
      <c r="G43" s="83" t="s">
        <v>11</v>
      </c>
      <c r="H43" s="8"/>
      <c r="I43" s="9"/>
      <c r="J43" s="7"/>
      <c r="K43" s="7"/>
      <c r="L43" s="7"/>
      <c r="M43" s="7"/>
      <c r="N43" s="7"/>
      <c r="O43" s="7"/>
      <c r="P43" s="7"/>
      <c r="Q43" s="7"/>
    </row>
    <row r="44" spans="1:17" s="23" customFormat="1" ht="36.75" customHeight="1" outlineLevel="1" x14ac:dyDescent="0.2">
      <c r="A44" s="13" t="s">
        <v>72</v>
      </c>
      <c r="B44" s="13" t="s">
        <v>73</v>
      </c>
      <c r="C44" s="13" t="s">
        <v>74</v>
      </c>
      <c r="D44" s="79" t="s">
        <v>10</v>
      </c>
      <c r="E44" s="28">
        <v>260950000</v>
      </c>
      <c r="F44" s="89">
        <v>2077057620</v>
      </c>
      <c r="G44" s="83" t="s">
        <v>11</v>
      </c>
      <c r="H44" s="8"/>
      <c r="I44" s="21"/>
      <c r="J44" s="22"/>
      <c r="K44" s="22"/>
      <c r="L44" s="22"/>
      <c r="M44" s="22"/>
      <c r="N44" s="22"/>
      <c r="O44" s="22"/>
      <c r="P44" s="22"/>
      <c r="Q44" s="22"/>
    </row>
    <row r="45" spans="1:17" customFormat="1" x14ac:dyDescent="0.25">
      <c r="A45" s="114">
        <v>2011</v>
      </c>
      <c r="B45" s="114"/>
      <c r="C45" s="114"/>
      <c r="D45" s="114"/>
      <c r="E45" s="114"/>
      <c r="F45" s="88">
        <f>F46+F47+F48+F49+F50</f>
        <v>12842172100</v>
      </c>
      <c r="G45" s="88"/>
      <c r="H45" s="8"/>
      <c r="I45" s="9"/>
      <c r="J45" s="7"/>
      <c r="K45" s="7"/>
      <c r="L45" s="7"/>
      <c r="M45" s="7"/>
      <c r="N45" s="7"/>
      <c r="O45" s="7"/>
      <c r="P45" s="7"/>
      <c r="Q45" s="7"/>
    </row>
    <row r="46" spans="1:17" s="23" customFormat="1" ht="57" customHeight="1" outlineLevel="1" x14ac:dyDescent="0.2">
      <c r="A46" s="13" t="s">
        <v>67</v>
      </c>
      <c r="B46" s="13" t="s">
        <v>75</v>
      </c>
      <c r="C46" s="13" t="s">
        <v>76</v>
      </c>
      <c r="D46" s="79" t="s">
        <v>10</v>
      </c>
      <c r="E46" s="72">
        <v>690000000</v>
      </c>
      <c r="F46" s="89">
        <v>5496126000</v>
      </c>
      <c r="G46" s="83" t="s">
        <v>11</v>
      </c>
      <c r="H46" s="8" t="s">
        <v>77</v>
      </c>
      <c r="I46" s="21"/>
      <c r="J46" s="22"/>
      <c r="K46" s="22"/>
      <c r="L46" s="22"/>
      <c r="M46" s="22"/>
      <c r="N46" s="22"/>
      <c r="O46" s="22"/>
      <c r="P46" s="22"/>
      <c r="Q46" s="22"/>
    </row>
    <row r="47" spans="1:17" customFormat="1" ht="34.5" customHeight="1" outlineLevel="1" x14ac:dyDescent="0.25">
      <c r="A47" s="13" t="s">
        <v>78</v>
      </c>
      <c r="B47" s="13" t="s">
        <v>22</v>
      </c>
      <c r="C47" s="13" t="s">
        <v>79</v>
      </c>
      <c r="D47" s="79" t="s">
        <v>10</v>
      </c>
      <c r="E47" s="24">
        <v>376000000</v>
      </c>
      <c r="F47" s="89">
        <v>2997133600</v>
      </c>
      <c r="G47" s="83" t="s">
        <v>11</v>
      </c>
      <c r="H47" s="8"/>
      <c r="I47" s="9"/>
      <c r="J47" s="7"/>
      <c r="K47" s="7"/>
      <c r="L47" s="7"/>
      <c r="M47" s="7"/>
      <c r="N47" s="7"/>
      <c r="O47" s="7"/>
      <c r="P47" s="7"/>
      <c r="Q47" s="7"/>
    </row>
    <row r="48" spans="1:17" ht="36.75" customHeight="1" outlineLevel="1" x14ac:dyDescent="0.25">
      <c r="A48" s="18" t="s">
        <v>78</v>
      </c>
      <c r="B48" s="84" t="s">
        <v>80</v>
      </c>
      <c r="C48" s="84" t="s">
        <v>81</v>
      </c>
      <c r="D48" s="19" t="s">
        <v>10</v>
      </c>
      <c r="E48" s="25">
        <v>260000000</v>
      </c>
      <c r="F48" s="90">
        <v>2073682000</v>
      </c>
      <c r="G48" s="83" t="s">
        <v>11</v>
      </c>
    </row>
    <row r="49" spans="1:17" customFormat="1" outlineLevel="1" x14ac:dyDescent="0.25">
      <c r="A49" s="13" t="s">
        <v>28</v>
      </c>
      <c r="B49" s="83" t="s">
        <v>29</v>
      </c>
      <c r="C49" s="83" t="s">
        <v>82</v>
      </c>
      <c r="D49" s="79" t="s">
        <v>10</v>
      </c>
      <c r="E49" s="24">
        <v>200000000</v>
      </c>
      <c r="F49" s="89">
        <v>1596140000</v>
      </c>
      <c r="G49" s="13" t="s">
        <v>31</v>
      </c>
      <c r="H49" s="8"/>
      <c r="I49" s="9"/>
      <c r="J49" s="7"/>
      <c r="K49" s="7"/>
      <c r="L49" s="7"/>
      <c r="M49" s="7"/>
      <c r="N49" s="7"/>
      <c r="O49" s="7"/>
      <c r="P49" s="7"/>
      <c r="Q49" s="7"/>
    </row>
    <row r="50" spans="1:17" customFormat="1" ht="26.25" customHeight="1" outlineLevel="1" x14ac:dyDescent="0.25">
      <c r="A50" s="13" t="s">
        <v>83</v>
      </c>
      <c r="B50" s="83" t="s">
        <v>84</v>
      </c>
      <c r="C50" s="83" t="s">
        <v>85</v>
      </c>
      <c r="D50" s="79" t="s">
        <v>10</v>
      </c>
      <c r="E50" s="24">
        <v>85000000</v>
      </c>
      <c r="F50" s="89">
        <v>679090500</v>
      </c>
      <c r="G50" s="83" t="s">
        <v>11</v>
      </c>
      <c r="H50" s="8"/>
      <c r="I50" s="9"/>
      <c r="J50" s="7"/>
      <c r="K50" s="7"/>
      <c r="L50" s="7"/>
      <c r="M50" s="7"/>
      <c r="N50" s="7"/>
      <c r="O50" s="7"/>
      <c r="P50" s="7"/>
      <c r="Q50" s="7"/>
    </row>
    <row r="51" spans="1:17" customFormat="1" x14ac:dyDescent="0.25">
      <c r="A51" s="114">
        <v>2012</v>
      </c>
      <c r="B51" s="114"/>
      <c r="C51" s="114"/>
      <c r="D51" s="114"/>
      <c r="E51" s="114"/>
      <c r="F51" s="88">
        <f>F52+F53+F54+F55+F56+F57+F58+F59</f>
        <v>75349704678.505859</v>
      </c>
      <c r="G51" s="88"/>
      <c r="H51" s="8"/>
      <c r="I51" s="9"/>
      <c r="J51" s="7"/>
      <c r="K51" s="7"/>
      <c r="L51" s="7"/>
      <c r="M51" s="7"/>
      <c r="N51" s="7"/>
      <c r="O51" s="7"/>
      <c r="P51" s="7"/>
      <c r="Q51" s="7"/>
    </row>
    <row r="52" spans="1:17" customFormat="1" outlineLevel="1" x14ac:dyDescent="0.25">
      <c r="A52" s="13" t="s">
        <v>28</v>
      </c>
      <c r="B52" s="83" t="s">
        <v>29</v>
      </c>
      <c r="C52" s="83" t="s">
        <v>86</v>
      </c>
      <c r="D52" s="79" t="s">
        <v>10</v>
      </c>
      <c r="E52" s="24">
        <v>150000000</v>
      </c>
      <c r="F52" s="89">
        <v>1198455000</v>
      </c>
      <c r="G52" s="13" t="s">
        <v>31</v>
      </c>
      <c r="H52" s="8"/>
      <c r="I52" s="9"/>
      <c r="J52" s="7"/>
      <c r="K52" s="7"/>
      <c r="L52" s="7"/>
      <c r="M52" s="7"/>
      <c r="N52" s="7"/>
      <c r="O52" s="7"/>
      <c r="P52" s="7"/>
      <c r="Q52" s="7"/>
    </row>
    <row r="53" spans="1:17" s="20" customFormat="1" outlineLevel="1" x14ac:dyDescent="0.25">
      <c r="A53" s="13" t="s">
        <v>34</v>
      </c>
      <c r="B53" s="13" t="s">
        <v>35</v>
      </c>
      <c r="C53" s="13" t="s">
        <v>36</v>
      </c>
      <c r="D53" s="79" t="s">
        <v>37</v>
      </c>
      <c r="E53" s="28">
        <v>2000000000</v>
      </c>
      <c r="F53" s="89">
        <v>2000000000</v>
      </c>
      <c r="G53" s="83" t="s">
        <v>11</v>
      </c>
      <c r="H53" s="26">
        <v>41240</v>
      </c>
      <c r="I53" s="15"/>
      <c r="J53" s="16"/>
      <c r="K53" s="16"/>
      <c r="L53" s="16"/>
      <c r="M53" s="16"/>
      <c r="N53" s="16"/>
      <c r="O53" s="16"/>
      <c r="P53" s="16"/>
      <c r="Q53" s="16"/>
    </row>
    <row r="54" spans="1:17" customFormat="1" ht="57.75" customHeight="1" outlineLevel="1" x14ac:dyDescent="0.25">
      <c r="A54" s="13" t="s">
        <v>67</v>
      </c>
      <c r="B54" s="13" t="s">
        <v>68</v>
      </c>
      <c r="C54" s="18" t="s">
        <v>69</v>
      </c>
      <c r="D54" s="79" t="s">
        <v>10</v>
      </c>
      <c r="E54" s="28">
        <v>550000000</v>
      </c>
      <c r="F54" s="89">
        <v>4396150000</v>
      </c>
      <c r="G54" s="83" t="s">
        <v>11</v>
      </c>
      <c r="H54" s="8"/>
      <c r="I54" s="9"/>
      <c r="J54" s="7"/>
      <c r="K54" s="7"/>
      <c r="L54" s="7"/>
      <c r="M54" s="7"/>
      <c r="N54" s="7"/>
      <c r="O54" s="7"/>
      <c r="P54" s="7"/>
      <c r="Q54" s="7"/>
    </row>
    <row r="55" spans="1:17" ht="17.25" customHeight="1" outlineLevel="1" x14ac:dyDescent="0.25">
      <c r="A55" s="18" t="s">
        <v>87</v>
      </c>
      <c r="B55" s="18" t="s">
        <v>47</v>
      </c>
      <c r="C55" s="18" t="s">
        <v>88</v>
      </c>
      <c r="D55" s="19" t="s">
        <v>10</v>
      </c>
      <c r="E55" s="29">
        <v>3656000000</v>
      </c>
      <c r="F55" s="90">
        <v>29222408000</v>
      </c>
      <c r="G55" s="83" t="s">
        <v>11</v>
      </c>
    </row>
    <row r="56" spans="1:17" ht="54.75" customHeight="1" outlineLevel="1" x14ac:dyDescent="0.25">
      <c r="A56" s="18" t="s">
        <v>89</v>
      </c>
      <c r="B56" s="18" t="s">
        <v>90</v>
      </c>
      <c r="C56" s="18" t="s">
        <v>91</v>
      </c>
      <c r="D56" s="19" t="s">
        <v>10</v>
      </c>
      <c r="E56" s="29">
        <v>1500000000</v>
      </c>
      <c r="F56" s="90">
        <v>11989500000</v>
      </c>
      <c r="G56" s="13" t="s">
        <v>31</v>
      </c>
    </row>
    <row r="57" spans="1:17" ht="57" customHeight="1" outlineLevel="1" x14ac:dyDescent="0.25">
      <c r="A57" s="18" t="s">
        <v>89</v>
      </c>
      <c r="B57" s="18" t="s">
        <v>92</v>
      </c>
      <c r="C57" s="18" t="s">
        <v>93</v>
      </c>
      <c r="D57" s="19" t="s">
        <v>10</v>
      </c>
      <c r="E57" s="29">
        <v>1500000000</v>
      </c>
      <c r="F57" s="90">
        <v>11989500000</v>
      </c>
      <c r="G57" s="13" t="s">
        <v>31</v>
      </c>
    </row>
    <row r="58" spans="1:17" customFormat="1" ht="25.5" customHeight="1" outlineLevel="1" x14ac:dyDescent="0.25">
      <c r="A58" s="13" t="s">
        <v>94</v>
      </c>
      <c r="B58" s="13" t="s">
        <v>95</v>
      </c>
      <c r="C58" s="13" t="s">
        <v>96</v>
      </c>
      <c r="D58" s="79" t="s">
        <v>26</v>
      </c>
      <c r="E58" s="28">
        <v>53574689</v>
      </c>
      <c r="F58" s="89">
        <v>553691678.50586104</v>
      </c>
      <c r="G58" s="83" t="s">
        <v>11</v>
      </c>
      <c r="H58" s="8">
        <v>715923340</v>
      </c>
      <c r="I58" s="9"/>
      <c r="J58" s="7"/>
      <c r="K58" s="7"/>
      <c r="L58" s="7"/>
      <c r="M58" s="7"/>
      <c r="N58" s="7"/>
      <c r="O58" s="7"/>
      <c r="P58" s="7"/>
      <c r="Q58" s="7"/>
    </row>
    <row r="59" spans="1:17" customFormat="1" ht="70.2" customHeight="1" outlineLevel="1" x14ac:dyDescent="0.25">
      <c r="A59" s="13" t="s">
        <v>97</v>
      </c>
      <c r="B59" s="13" t="s">
        <v>22</v>
      </c>
      <c r="C59" s="13" t="s">
        <v>98</v>
      </c>
      <c r="D59" s="79" t="s">
        <v>37</v>
      </c>
      <c r="E59" s="28">
        <v>14000000000</v>
      </c>
      <c r="F59" s="91">
        <v>14000000000</v>
      </c>
      <c r="G59" s="83" t="s">
        <v>11</v>
      </c>
      <c r="H59" s="27">
        <v>41268</v>
      </c>
      <c r="I59" s="9"/>
      <c r="J59" s="7"/>
      <c r="K59" s="7"/>
      <c r="L59" s="7"/>
      <c r="M59" s="7"/>
      <c r="N59" s="7"/>
      <c r="O59" s="7"/>
      <c r="P59" s="7"/>
      <c r="Q59" s="7"/>
    </row>
    <row r="60" spans="1:17" customFormat="1" x14ac:dyDescent="0.25">
      <c r="A60" s="114">
        <v>2013</v>
      </c>
      <c r="B60" s="114"/>
      <c r="C60" s="114"/>
      <c r="D60" s="114"/>
      <c r="E60" s="114"/>
      <c r="F60" s="88">
        <f>SUM(F61:F70)</f>
        <v>21897517549</v>
      </c>
      <c r="G60" s="88"/>
      <c r="H60" s="8"/>
      <c r="I60" s="9"/>
      <c r="J60" s="7"/>
      <c r="K60" s="7"/>
      <c r="L60" s="7"/>
      <c r="M60" s="7"/>
      <c r="N60" s="7"/>
      <c r="O60" s="7"/>
      <c r="P60" s="7"/>
      <c r="Q60" s="7"/>
    </row>
    <row r="61" spans="1:17" customFormat="1" ht="86.4" customHeight="1" outlineLevel="1" x14ac:dyDescent="0.25">
      <c r="A61" s="13" t="s">
        <v>97</v>
      </c>
      <c r="B61" s="13" t="s">
        <v>22</v>
      </c>
      <c r="C61" s="13" t="s">
        <v>99</v>
      </c>
      <c r="D61" s="79" t="s">
        <v>37</v>
      </c>
      <c r="E61" s="28">
        <v>5000000000</v>
      </c>
      <c r="F61" s="91">
        <v>5000000000</v>
      </c>
      <c r="G61" s="83" t="s">
        <v>11</v>
      </c>
      <c r="H61" s="27">
        <v>41506</v>
      </c>
      <c r="I61" s="9"/>
      <c r="J61" s="7"/>
      <c r="K61" s="7"/>
      <c r="L61" s="7"/>
      <c r="M61" s="7"/>
      <c r="N61" s="7"/>
      <c r="O61" s="7"/>
      <c r="P61" s="7"/>
      <c r="Q61" s="7"/>
    </row>
    <row r="62" spans="1:17" customFormat="1" ht="40.200000000000003" customHeight="1" outlineLevel="1" x14ac:dyDescent="0.25">
      <c r="A62" s="13" t="s">
        <v>60</v>
      </c>
      <c r="B62" s="13" t="s">
        <v>100</v>
      </c>
      <c r="C62" s="13" t="s">
        <v>101</v>
      </c>
      <c r="D62" s="79" t="s">
        <v>37</v>
      </c>
      <c r="E62" s="28">
        <v>1500000000</v>
      </c>
      <c r="F62" s="91">
        <v>1500000000</v>
      </c>
      <c r="G62" s="83" t="s">
        <v>11</v>
      </c>
      <c r="H62" s="27">
        <v>41563</v>
      </c>
      <c r="I62" s="9"/>
      <c r="J62" s="7"/>
      <c r="K62" s="7"/>
      <c r="L62" s="7"/>
      <c r="M62" s="7"/>
      <c r="N62" s="7"/>
      <c r="O62" s="7"/>
      <c r="P62" s="7"/>
      <c r="Q62" s="7"/>
    </row>
    <row r="63" spans="1:17" s="7" customFormat="1" ht="37.5" customHeight="1" outlineLevel="1" x14ac:dyDescent="0.25">
      <c r="A63" s="13" t="s">
        <v>102</v>
      </c>
      <c r="B63" s="13" t="s">
        <v>103</v>
      </c>
      <c r="C63" s="13" t="s">
        <v>104</v>
      </c>
      <c r="D63" s="79" t="s">
        <v>37</v>
      </c>
      <c r="E63" s="28">
        <v>113500000</v>
      </c>
      <c r="F63" s="91">
        <v>113500000</v>
      </c>
      <c r="G63" s="83" t="s">
        <v>11</v>
      </c>
      <c r="H63" s="27">
        <v>41610</v>
      </c>
      <c r="I63" s="9"/>
    </row>
    <row r="64" spans="1:17" s="7" customFormat="1" ht="19.2" customHeight="1" outlineLevel="1" x14ac:dyDescent="0.25">
      <c r="A64" s="13" t="s">
        <v>34</v>
      </c>
      <c r="B64" s="13" t="s">
        <v>35</v>
      </c>
      <c r="C64" s="13" t="s">
        <v>36</v>
      </c>
      <c r="D64" s="79" t="s">
        <v>37</v>
      </c>
      <c r="E64" s="28">
        <v>5000000000</v>
      </c>
      <c r="F64" s="91">
        <v>5000000000</v>
      </c>
      <c r="G64" s="83" t="s">
        <v>105</v>
      </c>
      <c r="H64" s="27">
        <v>41635</v>
      </c>
      <c r="I64" s="9"/>
    </row>
    <row r="65" spans="1:17" s="3" customFormat="1" ht="18.600000000000001" customHeight="1" outlineLevel="1" x14ac:dyDescent="0.25">
      <c r="A65" s="18" t="s">
        <v>106</v>
      </c>
      <c r="B65" s="18" t="s">
        <v>107</v>
      </c>
      <c r="C65" s="18" t="s">
        <v>106</v>
      </c>
      <c r="D65" s="19" t="s">
        <v>37</v>
      </c>
      <c r="E65" s="29">
        <v>4800000000</v>
      </c>
      <c r="F65" s="92">
        <v>4800000000</v>
      </c>
      <c r="G65" s="18"/>
      <c r="H65" s="30">
        <v>41632</v>
      </c>
      <c r="I65" s="2"/>
    </row>
    <row r="66" spans="1:17" s="7" customFormat="1" ht="53.4" customHeight="1" outlineLevel="1" x14ac:dyDescent="0.25">
      <c r="A66" s="13" t="s">
        <v>108</v>
      </c>
      <c r="B66" s="13" t="s">
        <v>109</v>
      </c>
      <c r="C66" s="13" t="s">
        <v>110</v>
      </c>
      <c r="D66" s="79" t="s">
        <v>37</v>
      </c>
      <c r="E66" s="28">
        <v>644274031</v>
      </c>
      <c r="F66" s="91">
        <v>644274031</v>
      </c>
      <c r="G66" s="13" t="s">
        <v>111</v>
      </c>
      <c r="H66" s="27">
        <v>41638</v>
      </c>
      <c r="I66" s="9"/>
    </row>
    <row r="67" spans="1:17" s="7" customFormat="1" ht="38.25" customHeight="1" outlineLevel="1" x14ac:dyDescent="0.25">
      <c r="A67" s="13" t="s">
        <v>102</v>
      </c>
      <c r="B67" s="13" t="s">
        <v>112</v>
      </c>
      <c r="C67" s="13" t="s">
        <v>113</v>
      </c>
      <c r="D67" s="79" t="s">
        <v>37</v>
      </c>
      <c r="E67" s="28">
        <v>198843518</v>
      </c>
      <c r="F67" s="91">
        <v>198843518</v>
      </c>
      <c r="G67" s="83" t="s">
        <v>11</v>
      </c>
      <c r="H67" s="27">
        <v>41632</v>
      </c>
      <c r="I67" s="9"/>
    </row>
    <row r="68" spans="1:17" s="7" customFormat="1" ht="40.799999999999997" customHeight="1" outlineLevel="1" x14ac:dyDescent="0.25">
      <c r="A68" s="13" t="s">
        <v>102</v>
      </c>
      <c r="B68" s="13" t="s">
        <v>114</v>
      </c>
      <c r="C68" s="13" t="s">
        <v>115</v>
      </c>
      <c r="D68" s="79" t="s">
        <v>37</v>
      </c>
      <c r="E68" s="28">
        <v>36400000</v>
      </c>
      <c r="F68" s="91">
        <v>36400000</v>
      </c>
      <c r="G68" s="83" t="s">
        <v>11</v>
      </c>
      <c r="H68" s="27">
        <v>41638</v>
      </c>
      <c r="I68" s="9"/>
    </row>
    <row r="69" spans="1:17" s="7" customFormat="1" ht="40.799999999999997" customHeight="1" outlineLevel="1" x14ac:dyDescent="0.25">
      <c r="A69" s="13" t="s">
        <v>102</v>
      </c>
      <c r="B69" s="13" t="s">
        <v>116</v>
      </c>
      <c r="C69" s="13" t="s">
        <v>117</v>
      </c>
      <c r="D69" s="79" t="s">
        <v>37</v>
      </c>
      <c r="E69" s="28">
        <v>608000000</v>
      </c>
      <c r="F69" s="91">
        <v>608000000</v>
      </c>
      <c r="G69" s="13" t="s">
        <v>111</v>
      </c>
      <c r="H69" s="27">
        <v>41638</v>
      </c>
      <c r="I69" s="9"/>
    </row>
    <row r="70" spans="1:17" s="3" customFormat="1" ht="15.75" customHeight="1" outlineLevel="1" x14ac:dyDescent="0.25">
      <c r="A70" s="18" t="s">
        <v>118</v>
      </c>
      <c r="B70" s="18" t="s">
        <v>107</v>
      </c>
      <c r="C70" s="18" t="s">
        <v>119</v>
      </c>
      <c r="D70" s="19" t="s">
        <v>10</v>
      </c>
      <c r="E70" s="29">
        <v>500000000</v>
      </c>
      <c r="F70" s="92">
        <v>3996500000</v>
      </c>
      <c r="G70" s="83" t="s">
        <v>11</v>
      </c>
      <c r="H70" s="1"/>
      <c r="I70" s="2"/>
    </row>
    <row r="71" spans="1:17" customFormat="1" x14ac:dyDescent="0.25">
      <c r="A71" s="114">
        <v>2014</v>
      </c>
      <c r="B71" s="114"/>
      <c r="C71" s="114"/>
      <c r="D71" s="114"/>
      <c r="E71" s="114"/>
      <c r="F71" s="93">
        <f>F72+F73+F74+F75</f>
        <v>17378721382.651516</v>
      </c>
      <c r="G71" s="93"/>
      <c r="H71" s="8"/>
      <c r="I71" s="9"/>
      <c r="J71" s="7"/>
      <c r="K71" s="7"/>
      <c r="L71" s="7"/>
      <c r="M71" s="7"/>
      <c r="N71" s="7"/>
      <c r="O71" s="7"/>
      <c r="P71" s="7"/>
      <c r="Q71" s="7"/>
    </row>
    <row r="72" spans="1:17" s="7" customFormat="1" ht="25.5" customHeight="1" outlineLevel="1" x14ac:dyDescent="0.25">
      <c r="A72" s="13" t="s">
        <v>120</v>
      </c>
      <c r="B72" s="13" t="s">
        <v>121</v>
      </c>
      <c r="C72" s="13" t="s">
        <v>122</v>
      </c>
      <c r="D72" s="79" t="s">
        <v>26</v>
      </c>
      <c r="E72" s="28">
        <v>55000000</v>
      </c>
      <c r="F72" s="94">
        <v>898982700</v>
      </c>
      <c r="G72" s="13" t="s">
        <v>31</v>
      </c>
      <c r="H72" s="27">
        <v>41917</v>
      </c>
      <c r="I72" s="9"/>
    </row>
    <row r="73" spans="1:17" s="7" customFormat="1" ht="38.25" customHeight="1" outlineLevel="1" x14ac:dyDescent="0.25">
      <c r="A73" s="13" t="s">
        <v>123</v>
      </c>
      <c r="B73" s="13" t="s">
        <v>124</v>
      </c>
      <c r="C73" s="13" t="s">
        <v>125</v>
      </c>
      <c r="D73" s="79" t="s">
        <v>10</v>
      </c>
      <c r="E73" s="28">
        <v>372313538</v>
      </c>
      <c r="F73" s="94">
        <v>5867803582.651516</v>
      </c>
      <c r="G73" s="83" t="s">
        <v>11</v>
      </c>
      <c r="H73" s="8"/>
      <c r="I73" s="9"/>
    </row>
    <row r="74" spans="1:17" s="3" customFormat="1" outlineLevel="1" x14ac:dyDescent="0.25">
      <c r="A74" s="18" t="s">
        <v>126</v>
      </c>
      <c r="B74" s="116" t="s">
        <v>127</v>
      </c>
      <c r="C74" s="116" t="s">
        <v>128</v>
      </c>
      <c r="D74" s="19" t="s">
        <v>26</v>
      </c>
      <c r="E74" s="29">
        <v>300000000</v>
      </c>
      <c r="F74" s="95">
        <v>5811801300</v>
      </c>
      <c r="G74" s="116" t="s">
        <v>31</v>
      </c>
      <c r="H74" s="30">
        <v>41992</v>
      </c>
      <c r="I74" s="2"/>
    </row>
    <row r="75" spans="1:17" s="7" customFormat="1" ht="40.799999999999997" customHeight="1" outlineLevel="1" x14ac:dyDescent="0.25">
      <c r="A75" s="13" t="s">
        <v>129</v>
      </c>
      <c r="B75" s="115"/>
      <c r="C75" s="115"/>
      <c r="D75" s="79" t="s">
        <v>26</v>
      </c>
      <c r="E75" s="28">
        <v>300000000</v>
      </c>
      <c r="F75" s="94">
        <v>4800133800</v>
      </c>
      <c r="G75" s="116"/>
      <c r="H75" s="27">
        <v>41774</v>
      </c>
      <c r="I75" s="9"/>
    </row>
    <row r="76" spans="1:17" customFormat="1" x14ac:dyDescent="0.25">
      <c r="A76" s="114">
        <v>2015</v>
      </c>
      <c r="B76" s="114"/>
      <c r="C76" s="114"/>
      <c r="D76" s="114"/>
      <c r="E76" s="114"/>
      <c r="F76" s="93">
        <f>F77+F78+F79+F80</f>
        <v>12757756695.055071</v>
      </c>
      <c r="G76" s="93"/>
      <c r="H76" s="8"/>
      <c r="I76" s="9"/>
      <c r="J76" s="7"/>
      <c r="K76" s="7"/>
      <c r="L76" s="7"/>
      <c r="M76" s="7"/>
      <c r="N76" s="7"/>
      <c r="O76" s="7"/>
      <c r="P76" s="7"/>
      <c r="Q76" s="7"/>
    </row>
    <row r="77" spans="1:17" s="7" customFormat="1" ht="14.25" customHeight="1" outlineLevel="1" x14ac:dyDescent="0.25">
      <c r="A77" s="13" t="s">
        <v>130</v>
      </c>
      <c r="B77" s="13" t="s">
        <v>131</v>
      </c>
      <c r="C77" s="115" t="s">
        <v>132</v>
      </c>
      <c r="D77" s="79" t="s">
        <v>37</v>
      </c>
      <c r="E77" s="28">
        <v>110096468</v>
      </c>
      <c r="F77" s="94">
        <v>110096468</v>
      </c>
      <c r="G77" s="13" t="s">
        <v>111</v>
      </c>
      <c r="H77" s="27">
        <v>42369</v>
      </c>
      <c r="I77" s="9"/>
    </row>
    <row r="78" spans="1:17" s="7" customFormat="1" ht="35.25" customHeight="1" outlineLevel="1" x14ac:dyDescent="0.25">
      <c r="A78" s="13" t="s">
        <v>130</v>
      </c>
      <c r="B78" s="13" t="s">
        <v>133</v>
      </c>
      <c r="C78" s="115"/>
      <c r="D78" s="79" t="s">
        <v>10</v>
      </c>
      <c r="E78" s="28">
        <v>6739213</v>
      </c>
      <c r="F78" s="94">
        <v>161745607.055071</v>
      </c>
      <c r="G78" s="83" t="s">
        <v>11</v>
      </c>
      <c r="H78" s="8"/>
      <c r="I78" s="9"/>
    </row>
    <row r="79" spans="1:17" s="7" customFormat="1" ht="26.25" customHeight="1" outlineLevel="1" x14ac:dyDescent="0.25">
      <c r="A79" s="18" t="s">
        <v>126</v>
      </c>
      <c r="B79" s="13" t="s">
        <v>134</v>
      </c>
      <c r="C79" s="13" t="s">
        <v>135</v>
      </c>
      <c r="D79" s="79" t="s">
        <v>10</v>
      </c>
      <c r="E79" s="28">
        <v>300000000</v>
      </c>
      <c r="F79" s="94">
        <v>7158028200</v>
      </c>
      <c r="G79" s="83" t="s">
        <v>11</v>
      </c>
      <c r="H79" s="8"/>
      <c r="I79" s="9"/>
    </row>
    <row r="80" spans="1:17" s="16" customFormat="1" ht="27" customHeight="1" outlineLevel="1" x14ac:dyDescent="0.25">
      <c r="A80" s="13" t="s">
        <v>136</v>
      </c>
      <c r="B80" s="13" t="s">
        <v>137</v>
      </c>
      <c r="C80" s="13" t="s">
        <v>138</v>
      </c>
      <c r="D80" s="79" t="s">
        <v>26</v>
      </c>
      <c r="E80" s="28">
        <v>180000000</v>
      </c>
      <c r="F80" s="94">
        <v>5327886420</v>
      </c>
      <c r="G80" s="13" t="s">
        <v>31</v>
      </c>
      <c r="H80" s="26">
        <v>42450</v>
      </c>
      <c r="I80" s="15"/>
    </row>
    <row r="81" spans="1:17" customFormat="1" x14ac:dyDescent="0.25">
      <c r="A81" s="114">
        <v>2016</v>
      </c>
      <c r="B81" s="114"/>
      <c r="C81" s="114"/>
      <c r="D81" s="114"/>
      <c r="E81" s="114"/>
      <c r="F81" s="93">
        <f>SUM(F82:F93)</f>
        <v>16523128368.889999</v>
      </c>
      <c r="G81" s="93"/>
      <c r="H81" s="8"/>
      <c r="I81" s="9"/>
      <c r="J81" s="7"/>
      <c r="K81" s="7"/>
      <c r="L81" s="7"/>
      <c r="M81" s="7"/>
      <c r="N81" s="7"/>
      <c r="O81" s="7"/>
      <c r="P81" s="7"/>
      <c r="Q81" s="7"/>
    </row>
    <row r="82" spans="1:17" s="7" customFormat="1" ht="23.25" customHeight="1" outlineLevel="1" x14ac:dyDescent="0.25">
      <c r="A82" s="78" t="s">
        <v>108</v>
      </c>
      <c r="B82" s="78" t="s">
        <v>139</v>
      </c>
      <c r="C82" s="115" t="s">
        <v>132</v>
      </c>
      <c r="D82" s="19" t="s">
        <v>37</v>
      </c>
      <c r="E82" s="31">
        <v>611200000</v>
      </c>
      <c r="F82" s="96">
        <v>611200000</v>
      </c>
      <c r="G82" s="83" t="s">
        <v>11</v>
      </c>
      <c r="H82" s="32">
        <v>42733</v>
      </c>
      <c r="I82" s="9"/>
    </row>
    <row r="83" spans="1:17" s="7" customFormat="1" ht="21.75" customHeight="1" outlineLevel="1" x14ac:dyDescent="0.25">
      <c r="A83" s="78" t="s">
        <v>108</v>
      </c>
      <c r="B83" s="78" t="s">
        <v>140</v>
      </c>
      <c r="C83" s="115"/>
      <c r="D83" s="19" t="s">
        <v>37</v>
      </c>
      <c r="E83" s="31">
        <v>35847893.409999996</v>
      </c>
      <c r="F83" s="96">
        <v>35847893.409999996</v>
      </c>
      <c r="G83" s="83" t="s">
        <v>11</v>
      </c>
      <c r="H83" s="32">
        <v>42733</v>
      </c>
      <c r="I83" s="9"/>
    </row>
    <row r="84" spans="1:17" s="7" customFormat="1" ht="21.75" customHeight="1" outlineLevel="1" x14ac:dyDescent="0.25">
      <c r="A84" s="78" t="s">
        <v>130</v>
      </c>
      <c r="B84" s="78" t="s">
        <v>141</v>
      </c>
      <c r="C84" s="115"/>
      <c r="D84" s="19" t="s">
        <v>37</v>
      </c>
      <c r="E84" s="31">
        <v>943916000</v>
      </c>
      <c r="F84" s="96">
        <v>943916000</v>
      </c>
      <c r="G84" s="83" t="s">
        <v>11</v>
      </c>
      <c r="H84" s="32">
        <v>42733</v>
      </c>
      <c r="I84" s="9"/>
    </row>
    <row r="85" spans="1:17" s="16" customFormat="1" ht="15.75" customHeight="1" outlineLevel="1" x14ac:dyDescent="0.25">
      <c r="A85" s="78" t="s">
        <v>130</v>
      </c>
      <c r="B85" s="78" t="s">
        <v>142</v>
      </c>
      <c r="C85" s="115"/>
      <c r="D85" s="19" t="s">
        <v>37</v>
      </c>
      <c r="E85" s="31">
        <v>193390227.24000001</v>
      </c>
      <c r="F85" s="96">
        <v>193390227.24000001</v>
      </c>
      <c r="G85" s="83" t="s">
        <v>11</v>
      </c>
      <c r="H85" s="32">
        <v>42733</v>
      </c>
      <c r="I85" s="15"/>
    </row>
    <row r="86" spans="1:17" s="7" customFormat="1" ht="23.25" customHeight="1" outlineLevel="1" x14ac:dyDescent="0.25">
      <c r="A86" s="78" t="s">
        <v>130</v>
      </c>
      <c r="B86" s="78" t="s">
        <v>143</v>
      </c>
      <c r="C86" s="115"/>
      <c r="D86" s="19" t="s">
        <v>37</v>
      </c>
      <c r="E86" s="31">
        <v>7040000</v>
      </c>
      <c r="F86" s="96">
        <v>7040000</v>
      </c>
      <c r="G86" s="83" t="s">
        <v>11</v>
      </c>
      <c r="H86" s="32">
        <v>42733</v>
      </c>
      <c r="I86" s="9"/>
    </row>
    <row r="87" spans="1:17" s="7" customFormat="1" ht="15" customHeight="1" outlineLevel="1" x14ac:dyDescent="0.25">
      <c r="A87" s="78" t="s">
        <v>130</v>
      </c>
      <c r="B87" s="78" t="s">
        <v>144</v>
      </c>
      <c r="C87" s="115"/>
      <c r="D87" s="19" t="s">
        <v>37</v>
      </c>
      <c r="E87" s="31">
        <v>24043654</v>
      </c>
      <c r="F87" s="96">
        <v>24043654</v>
      </c>
      <c r="G87" s="83" t="s">
        <v>11</v>
      </c>
      <c r="H87" s="32">
        <v>42733</v>
      </c>
      <c r="I87" s="9"/>
    </row>
    <row r="88" spans="1:17" s="7" customFormat="1" ht="21" customHeight="1" outlineLevel="1" x14ac:dyDescent="0.25">
      <c r="A88" s="78" t="s">
        <v>130</v>
      </c>
      <c r="B88" s="78" t="s">
        <v>145</v>
      </c>
      <c r="C88" s="115"/>
      <c r="D88" s="19" t="s">
        <v>37</v>
      </c>
      <c r="E88" s="31">
        <v>289398000</v>
      </c>
      <c r="F88" s="96">
        <v>289398000</v>
      </c>
      <c r="G88" s="83" t="s">
        <v>11</v>
      </c>
      <c r="H88" s="32">
        <v>42733</v>
      </c>
      <c r="I88" s="9"/>
    </row>
    <row r="89" spans="1:17" s="7" customFormat="1" ht="22.5" customHeight="1" outlineLevel="1" x14ac:dyDescent="0.25">
      <c r="A89" s="78" t="s">
        <v>130</v>
      </c>
      <c r="B89" s="78" t="s">
        <v>146</v>
      </c>
      <c r="C89" s="115"/>
      <c r="D89" s="19" t="s">
        <v>37</v>
      </c>
      <c r="E89" s="31">
        <v>77168955.680000007</v>
      </c>
      <c r="F89" s="96">
        <v>77168955.680000007</v>
      </c>
      <c r="G89" s="83" t="s">
        <v>11</v>
      </c>
      <c r="H89" s="32">
        <v>42734</v>
      </c>
      <c r="I89" s="9"/>
    </row>
    <row r="90" spans="1:17" s="7" customFormat="1" ht="25.5" customHeight="1" outlineLevel="1" x14ac:dyDescent="0.25">
      <c r="A90" s="78" t="s">
        <v>130</v>
      </c>
      <c r="B90" s="78" t="s">
        <v>147</v>
      </c>
      <c r="C90" s="115"/>
      <c r="D90" s="19" t="s">
        <v>37</v>
      </c>
      <c r="E90" s="31">
        <v>12166060.390000001</v>
      </c>
      <c r="F90" s="96">
        <v>12166060.390000001</v>
      </c>
      <c r="G90" s="83" t="s">
        <v>11</v>
      </c>
      <c r="H90" s="32">
        <v>42734</v>
      </c>
      <c r="I90" s="9"/>
    </row>
    <row r="91" spans="1:17" s="7" customFormat="1" ht="23.25" customHeight="1" outlineLevel="1" x14ac:dyDescent="0.25">
      <c r="A91" s="78" t="s">
        <v>108</v>
      </c>
      <c r="B91" s="78" t="s">
        <v>148</v>
      </c>
      <c r="C91" s="115"/>
      <c r="D91" s="19" t="s">
        <v>37</v>
      </c>
      <c r="E91" s="31">
        <v>272939289.07999998</v>
      </c>
      <c r="F91" s="96">
        <v>272939289.07999998</v>
      </c>
      <c r="G91" s="83" t="s">
        <v>11</v>
      </c>
      <c r="H91" s="32">
        <v>42734</v>
      </c>
      <c r="I91" s="9"/>
    </row>
    <row r="92" spans="1:17" s="7" customFormat="1" ht="23.25" customHeight="1" outlineLevel="1" x14ac:dyDescent="0.25">
      <c r="A92" s="78" t="s">
        <v>108</v>
      </c>
      <c r="B92" s="78" t="s">
        <v>149</v>
      </c>
      <c r="C92" s="115"/>
      <c r="D92" s="19" t="s">
        <v>37</v>
      </c>
      <c r="E92" s="31">
        <v>460589289.08999997</v>
      </c>
      <c r="F92" s="96">
        <v>460589289.08999997</v>
      </c>
      <c r="G92" s="83" t="s">
        <v>11</v>
      </c>
      <c r="H92" s="32">
        <v>42734</v>
      </c>
      <c r="I92" s="9"/>
    </row>
    <row r="93" spans="1:17" s="7" customFormat="1" ht="27.75" customHeight="1" outlineLevel="1" x14ac:dyDescent="0.25">
      <c r="A93" s="13" t="s">
        <v>28</v>
      </c>
      <c r="B93" s="13" t="s">
        <v>150</v>
      </c>
      <c r="C93" s="78" t="s">
        <v>151</v>
      </c>
      <c r="D93" s="75" t="s">
        <v>10</v>
      </c>
      <c r="E93" s="31">
        <v>500000000</v>
      </c>
      <c r="F93" s="96">
        <v>13595429000</v>
      </c>
      <c r="G93" s="13" t="s">
        <v>111</v>
      </c>
      <c r="H93" s="8"/>
      <c r="I93" s="9"/>
    </row>
    <row r="94" spans="1:17" customFormat="1" x14ac:dyDescent="0.25">
      <c r="A94" s="114">
        <v>2017</v>
      </c>
      <c r="B94" s="114"/>
      <c r="C94" s="114"/>
      <c r="D94" s="114"/>
      <c r="E94" s="114"/>
      <c r="F94" s="93">
        <f>SUM(F95:F100)</f>
        <v>8028925833.3400002</v>
      </c>
      <c r="G94" s="93"/>
      <c r="H94" s="8"/>
      <c r="I94" s="9"/>
      <c r="J94" s="7"/>
      <c r="K94" s="7"/>
      <c r="L94" s="7"/>
      <c r="M94" s="7"/>
      <c r="N94" s="7"/>
      <c r="O94" s="7"/>
      <c r="P94" s="7"/>
      <c r="Q94" s="7"/>
    </row>
    <row r="95" spans="1:17" s="7" customFormat="1" ht="25.5" customHeight="1" outlineLevel="1" x14ac:dyDescent="0.25">
      <c r="A95" s="78" t="s">
        <v>130</v>
      </c>
      <c r="B95" s="78" t="s">
        <v>152</v>
      </c>
      <c r="C95" s="13" t="s">
        <v>132</v>
      </c>
      <c r="D95" s="19" t="s">
        <v>37</v>
      </c>
      <c r="E95" s="31">
        <v>528984026.25999999</v>
      </c>
      <c r="F95" s="96">
        <v>528984026.25999999</v>
      </c>
      <c r="G95" s="13" t="s">
        <v>11</v>
      </c>
      <c r="H95" s="32">
        <v>43098</v>
      </c>
      <c r="I95" s="9"/>
    </row>
    <row r="96" spans="1:17" s="7" customFormat="1" ht="22.5" customHeight="1" outlineLevel="1" x14ac:dyDescent="0.25">
      <c r="A96" s="78" t="s">
        <v>130</v>
      </c>
      <c r="B96" s="78" t="s">
        <v>153</v>
      </c>
      <c r="C96" s="13"/>
      <c r="D96" s="79" t="s">
        <v>37</v>
      </c>
      <c r="E96" s="31">
        <v>381405462.39999998</v>
      </c>
      <c r="F96" s="96">
        <v>381405462.39999998</v>
      </c>
      <c r="G96" s="13" t="s">
        <v>111</v>
      </c>
      <c r="H96" s="32">
        <v>43098</v>
      </c>
      <c r="I96" s="9"/>
    </row>
    <row r="97" spans="1:17" s="7" customFormat="1" ht="13.5" customHeight="1" outlineLevel="1" x14ac:dyDescent="0.25">
      <c r="A97" s="78" t="s">
        <v>130</v>
      </c>
      <c r="B97" s="78" t="s">
        <v>154</v>
      </c>
      <c r="C97" s="76"/>
      <c r="D97" s="19" t="s">
        <v>37</v>
      </c>
      <c r="E97" s="31">
        <v>110014881.86</v>
      </c>
      <c r="F97" s="96">
        <v>110014881.86</v>
      </c>
      <c r="G97" s="83" t="s">
        <v>11</v>
      </c>
      <c r="H97" s="32">
        <v>43098</v>
      </c>
      <c r="I97" s="9"/>
    </row>
    <row r="98" spans="1:17" s="7" customFormat="1" ht="12.75" customHeight="1" outlineLevel="1" x14ac:dyDescent="0.25">
      <c r="A98" s="78" t="s">
        <v>130</v>
      </c>
      <c r="B98" s="78" t="s">
        <v>155</v>
      </c>
      <c r="C98" s="76"/>
      <c r="D98" s="19" t="s">
        <v>37</v>
      </c>
      <c r="E98" s="31">
        <v>31447581.289999999</v>
      </c>
      <c r="F98" s="96">
        <v>31447581.289999999</v>
      </c>
      <c r="G98" s="83" t="s">
        <v>11</v>
      </c>
      <c r="H98" s="32">
        <v>43098</v>
      </c>
      <c r="I98" s="9"/>
    </row>
    <row r="99" spans="1:17" s="7" customFormat="1" ht="13.5" customHeight="1" outlineLevel="1" x14ac:dyDescent="0.25">
      <c r="A99" s="78" t="s">
        <v>130</v>
      </c>
      <c r="B99" s="78" t="s">
        <v>156</v>
      </c>
      <c r="C99" s="76"/>
      <c r="D99" s="19" t="s">
        <v>37</v>
      </c>
      <c r="E99" s="31">
        <v>11856131.529999999</v>
      </c>
      <c r="F99" s="96">
        <v>11856131.529999999</v>
      </c>
      <c r="G99" s="83" t="s">
        <v>11</v>
      </c>
      <c r="H99" s="32">
        <v>43098</v>
      </c>
      <c r="I99" s="9"/>
    </row>
    <row r="100" spans="1:17" s="7" customFormat="1" ht="40.5" customHeight="1" outlineLevel="1" x14ac:dyDescent="0.25">
      <c r="A100" s="78" t="s">
        <v>157</v>
      </c>
      <c r="B100" s="78" t="s">
        <v>158</v>
      </c>
      <c r="C100" s="35" t="s">
        <v>159</v>
      </c>
      <c r="D100" s="75" t="s">
        <v>10</v>
      </c>
      <c r="E100" s="31">
        <v>250000000</v>
      </c>
      <c r="F100" s="96">
        <v>6965217750</v>
      </c>
      <c r="G100" s="13" t="s">
        <v>31</v>
      </c>
      <c r="H100" s="8"/>
      <c r="I100" s="9"/>
    </row>
    <row r="101" spans="1:17" customFormat="1" x14ac:dyDescent="0.25">
      <c r="A101" s="114">
        <v>2018</v>
      </c>
      <c r="B101" s="114"/>
      <c r="C101" s="114"/>
      <c r="D101" s="114"/>
      <c r="E101" s="114"/>
      <c r="F101" s="93">
        <f>SUM(F102:F110)</f>
        <v>8948508538.6400013</v>
      </c>
      <c r="G101" s="93"/>
      <c r="H101" s="8"/>
      <c r="I101" s="9"/>
      <c r="J101" s="7"/>
      <c r="K101" s="7"/>
      <c r="L101" s="7"/>
      <c r="M101" s="7"/>
      <c r="N101" s="7"/>
      <c r="O101" s="7"/>
      <c r="P101" s="7"/>
      <c r="Q101" s="7"/>
    </row>
    <row r="102" spans="1:17" s="7" customFormat="1" outlineLevel="1" x14ac:dyDescent="0.25">
      <c r="A102" s="78" t="s">
        <v>28</v>
      </c>
      <c r="B102" s="78" t="s">
        <v>130</v>
      </c>
      <c r="C102" s="13" t="s">
        <v>160</v>
      </c>
      <c r="D102" s="19" t="s">
        <v>10</v>
      </c>
      <c r="E102" s="31">
        <v>150000000</v>
      </c>
      <c r="F102" s="96">
        <v>3913697250</v>
      </c>
      <c r="G102" s="13" t="s">
        <v>31</v>
      </c>
      <c r="H102" s="8"/>
      <c r="I102" s="9"/>
    </row>
    <row r="103" spans="1:17" s="7" customFormat="1" ht="22.2" customHeight="1" outlineLevel="1" x14ac:dyDescent="0.25">
      <c r="A103" s="78" t="s">
        <v>161</v>
      </c>
      <c r="B103" s="78" t="s">
        <v>162</v>
      </c>
      <c r="C103" s="115" t="s">
        <v>132</v>
      </c>
      <c r="D103" s="19" t="s">
        <v>37</v>
      </c>
      <c r="E103" s="31"/>
      <c r="F103" s="96">
        <v>410972265.02999997</v>
      </c>
      <c r="G103" s="83" t="s">
        <v>11</v>
      </c>
      <c r="H103" s="8"/>
      <c r="I103" s="9"/>
    </row>
    <row r="104" spans="1:17" s="7" customFormat="1" outlineLevel="1" x14ac:dyDescent="0.25">
      <c r="A104" s="78" t="s">
        <v>108</v>
      </c>
      <c r="B104" s="78" t="s">
        <v>163</v>
      </c>
      <c r="C104" s="115"/>
      <c r="D104" s="19" t="s">
        <v>37</v>
      </c>
      <c r="E104" s="31"/>
      <c r="F104" s="96">
        <v>891692000</v>
      </c>
      <c r="G104" s="83" t="s">
        <v>11</v>
      </c>
      <c r="H104" s="8"/>
      <c r="I104" s="9"/>
    </row>
    <row r="105" spans="1:17" s="7" customFormat="1" outlineLevel="1" x14ac:dyDescent="0.25">
      <c r="A105" s="78" t="s">
        <v>161</v>
      </c>
      <c r="B105" s="78" t="s">
        <v>164</v>
      </c>
      <c r="C105" s="115"/>
      <c r="D105" s="19" t="s">
        <v>37</v>
      </c>
      <c r="E105" s="31"/>
      <c r="F105" s="96">
        <v>252253740</v>
      </c>
      <c r="G105" s="83" t="s">
        <v>11</v>
      </c>
      <c r="H105" s="8"/>
      <c r="I105" s="9"/>
    </row>
    <row r="106" spans="1:17" s="7" customFormat="1" outlineLevel="1" x14ac:dyDescent="0.25">
      <c r="A106" s="78" t="s">
        <v>108</v>
      </c>
      <c r="B106" s="78" t="s">
        <v>165</v>
      </c>
      <c r="C106" s="115"/>
      <c r="D106" s="19" t="s">
        <v>37</v>
      </c>
      <c r="E106" s="31"/>
      <c r="F106" s="96">
        <v>410065171.63999999</v>
      </c>
      <c r="G106" s="83" t="s">
        <v>11</v>
      </c>
      <c r="H106" s="8"/>
      <c r="I106" s="9"/>
    </row>
    <row r="107" spans="1:17" s="7" customFormat="1" outlineLevel="1" x14ac:dyDescent="0.25">
      <c r="A107" s="78" t="s">
        <v>161</v>
      </c>
      <c r="B107" s="78" t="s">
        <v>166</v>
      </c>
      <c r="C107" s="115"/>
      <c r="D107" s="19" t="s">
        <v>37</v>
      </c>
      <c r="E107" s="31"/>
      <c r="F107" s="96">
        <v>446217278.56</v>
      </c>
      <c r="G107" s="83" t="s">
        <v>11</v>
      </c>
      <c r="H107" s="8"/>
      <c r="I107" s="9"/>
    </row>
    <row r="108" spans="1:17" s="7" customFormat="1" outlineLevel="1" x14ac:dyDescent="0.25">
      <c r="A108" s="78" t="s">
        <v>161</v>
      </c>
      <c r="B108" s="78" t="s">
        <v>167</v>
      </c>
      <c r="C108" s="115"/>
      <c r="D108" s="19" t="s">
        <v>37</v>
      </c>
      <c r="E108" s="31"/>
      <c r="F108" s="96">
        <v>790360430.78999996</v>
      </c>
      <c r="G108" s="83" t="s">
        <v>11</v>
      </c>
      <c r="H108" s="8"/>
      <c r="I108" s="9"/>
    </row>
    <row r="109" spans="1:17" s="7" customFormat="1" outlineLevel="1" x14ac:dyDescent="0.25">
      <c r="A109" s="78" t="s">
        <v>161</v>
      </c>
      <c r="B109" s="78" t="s">
        <v>167</v>
      </c>
      <c r="C109" s="115"/>
      <c r="D109" s="79" t="s">
        <v>37</v>
      </c>
      <c r="E109" s="31"/>
      <c r="F109" s="96">
        <v>534309177.68000001</v>
      </c>
      <c r="G109" s="13" t="s">
        <v>111</v>
      </c>
      <c r="H109" s="8"/>
      <c r="I109" s="9"/>
    </row>
    <row r="110" spans="1:17" s="7" customFormat="1" outlineLevel="1" x14ac:dyDescent="0.25">
      <c r="A110" s="78" t="s">
        <v>161</v>
      </c>
      <c r="B110" s="78" t="s">
        <v>168</v>
      </c>
      <c r="C110" s="115"/>
      <c r="D110" s="79" t="s">
        <v>26</v>
      </c>
      <c r="E110" s="31">
        <v>41585374.890000001</v>
      </c>
      <c r="F110" s="96">
        <v>1298941224.9400001</v>
      </c>
      <c r="G110" s="83" t="s">
        <v>11</v>
      </c>
      <c r="H110" s="8"/>
      <c r="I110" s="9">
        <v>31.235530000000001</v>
      </c>
    </row>
    <row r="111" spans="1:17" customFormat="1" x14ac:dyDescent="0.25">
      <c r="A111" s="114">
        <v>2019</v>
      </c>
      <c r="B111" s="114"/>
      <c r="C111" s="114"/>
      <c r="D111" s="114"/>
      <c r="E111" s="114"/>
      <c r="F111" s="93">
        <f>F112+F113</f>
        <v>4851000000</v>
      </c>
      <c r="G111" s="93"/>
      <c r="H111" s="8"/>
      <c r="I111" s="9"/>
      <c r="J111" s="7"/>
      <c r="K111" s="7"/>
      <c r="L111" s="7"/>
      <c r="M111" s="7"/>
      <c r="N111" s="7"/>
      <c r="O111" s="7"/>
      <c r="P111" s="7"/>
      <c r="Q111" s="7"/>
    </row>
    <row r="112" spans="1:17" customFormat="1" ht="19.2" customHeight="1" outlineLevel="1" x14ac:dyDescent="0.25">
      <c r="A112" s="13" t="s">
        <v>34</v>
      </c>
      <c r="B112" s="83" t="s">
        <v>35</v>
      </c>
      <c r="C112" s="83" t="s">
        <v>169</v>
      </c>
      <c r="D112" s="79" t="s">
        <v>37</v>
      </c>
      <c r="E112" s="24"/>
      <c r="F112" s="89">
        <v>3663000000</v>
      </c>
      <c r="G112" s="13" t="s">
        <v>31</v>
      </c>
      <c r="H112" s="34"/>
      <c r="I112" s="9"/>
      <c r="J112" s="7"/>
      <c r="K112" s="7"/>
      <c r="L112" s="7"/>
      <c r="M112" s="7"/>
      <c r="N112" s="7"/>
      <c r="O112" s="7"/>
      <c r="P112" s="7"/>
      <c r="Q112" s="7"/>
    </row>
    <row r="113" spans="1:17" s="20" customFormat="1" ht="30.6" customHeight="1" outlineLevel="1" x14ac:dyDescent="0.25">
      <c r="A113" s="13" t="s">
        <v>34</v>
      </c>
      <c r="B113" s="13" t="s">
        <v>35</v>
      </c>
      <c r="C113" s="13" t="s">
        <v>169</v>
      </c>
      <c r="D113" s="79" t="s">
        <v>37</v>
      </c>
      <c r="E113" s="28"/>
      <c r="F113" s="89">
        <v>1188000000</v>
      </c>
      <c r="G113" s="13" t="s">
        <v>31</v>
      </c>
      <c r="H113" s="26"/>
      <c r="I113" s="15"/>
      <c r="J113" s="16"/>
      <c r="K113" s="16"/>
      <c r="L113" s="16"/>
      <c r="M113" s="16"/>
      <c r="N113" s="16"/>
      <c r="O113" s="16"/>
      <c r="P113" s="16"/>
      <c r="Q113" s="16"/>
    </row>
    <row r="114" spans="1:17" customFormat="1" x14ac:dyDescent="0.25">
      <c r="A114" s="114">
        <v>2020</v>
      </c>
      <c r="B114" s="114"/>
      <c r="C114" s="114"/>
      <c r="D114" s="114"/>
      <c r="E114" s="114"/>
      <c r="F114" s="93">
        <f>SUM(F115:F135)</f>
        <v>48531220754.959999</v>
      </c>
      <c r="G114" s="93"/>
      <c r="H114" s="8"/>
      <c r="I114" s="9"/>
      <c r="J114" s="7"/>
      <c r="K114" s="7"/>
      <c r="L114" s="7"/>
      <c r="M114" s="7"/>
      <c r="N114" s="7"/>
      <c r="O114" s="7"/>
      <c r="P114" s="7"/>
      <c r="Q114" s="7"/>
    </row>
    <row r="115" spans="1:17" customFormat="1" ht="79.2" customHeight="1" outlineLevel="1" x14ac:dyDescent="0.25">
      <c r="A115" s="13" t="s">
        <v>97</v>
      </c>
      <c r="B115" s="13" t="s">
        <v>170</v>
      </c>
      <c r="C115" s="35" t="s">
        <v>171</v>
      </c>
      <c r="D115" s="79" t="s">
        <v>37</v>
      </c>
      <c r="E115" s="24"/>
      <c r="F115" s="89">
        <v>19274000000</v>
      </c>
      <c r="G115" s="13" t="s">
        <v>11</v>
      </c>
      <c r="H115" s="36"/>
      <c r="I115" s="9"/>
      <c r="J115" s="7"/>
      <c r="K115" s="7"/>
      <c r="L115" s="7"/>
      <c r="M115" s="7"/>
      <c r="N115" s="7"/>
      <c r="O115" s="7"/>
      <c r="P115" s="7"/>
      <c r="Q115" s="7"/>
    </row>
    <row r="116" spans="1:17" customFormat="1" ht="24.75" customHeight="1" outlineLevel="1" x14ac:dyDescent="0.25">
      <c r="A116" s="18" t="s">
        <v>126</v>
      </c>
      <c r="B116" s="78" t="s">
        <v>172</v>
      </c>
      <c r="C116" s="35" t="s">
        <v>173</v>
      </c>
      <c r="D116" s="79" t="s">
        <v>26</v>
      </c>
      <c r="E116" s="31">
        <v>149000000</v>
      </c>
      <c r="F116" s="89">
        <v>4877053100</v>
      </c>
      <c r="G116" s="13" t="s">
        <v>31</v>
      </c>
      <c r="H116" s="36"/>
      <c r="I116" s="9"/>
      <c r="J116" s="7"/>
      <c r="K116" s="7"/>
      <c r="L116" s="7"/>
      <c r="M116" s="7"/>
      <c r="N116" s="7"/>
      <c r="O116" s="7"/>
      <c r="P116" s="7"/>
      <c r="Q116" s="7"/>
    </row>
    <row r="117" spans="1:17" s="41" customFormat="1" ht="76.2" customHeight="1" outlineLevel="1" x14ac:dyDescent="0.25">
      <c r="A117" s="97" t="s">
        <v>34</v>
      </c>
      <c r="B117" s="37" t="s">
        <v>35</v>
      </c>
      <c r="C117" s="37" t="s">
        <v>169</v>
      </c>
      <c r="D117" s="77" t="s">
        <v>37</v>
      </c>
      <c r="E117" s="38"/>
      <c r="F117" s="98">
        <v>2970000000</v>
      </c>
      <c r="G117" s="13" t="s">
        <v>174</v>
      </c>
      <c r="H117" s="39"/>
      <c r="I117" s="40"/>
      <c r="J117" s="40"/>
      <c r="K117" s="40"/>
      <c r="L117" s="40"/>
      <c r="M117" s="40"/>
      <c r="N117" s="40"/>
      <c r="O117" s="40"/>
      <c r="P117" s="40"/>
      <c r="Q117" s="40"/>
    </row>
    <row r="118" spans="1:17" customFormat="1" ht="20.25" customHeight="1" outlineLevel="1" x14ac:dyDescent="0.25">
      <c r="A118" s="78" t="s">
        <v>175</v>
      </c>
      <c r="B118" s="13" t="s">
        <v>170</v>
      </c>
      <c r="C118" s="117" t="s">
        <v>176</v>
      </c>
      <c r="D118" s="79" t="s">
        <v>37</v>
      </c>
      <c r="E118" s="24"/>
      <c r="F118" s="89">
        <v>1000000000</v>
      </c>
      <c r="G118" s="13" t="s">
        <v>11</v>
      </c>
      <c r="H118" s="42" t="s">
        <v>177</v>
      </c>
      <c r="I118" s="9"/>
      <c r="J118" s="7"/>
      <c r="K118" s="7"/>
      <c r="L118" s="7"/>
      <c r="M118" s="7"/>
      <c r="N118" s="7"/>
      <c r="O118" s="7"/>
      <c r="P118" s="7"/>
      <c r="Q118" s="7"/>
    </row>
    <row r="119" spans="1:17" customFormat="1" ht="18.75" customHeight="1" outlineLevel="1" x14ac:dyDescent="0.25">
      <c r="A119" s="78" t="s">
        <v>178</v>
      </c>
      <c r="B119" s="13" t="s">
        <v>170</v>
      </c>
      <c r="C119" s="117"/>
      <c r="D119" s="79" t="s">
        <v>37</v>
      </c>
      <c r="E119" s="43"/>
      <c r="F119" s="99">
        <v>2250000000</v>
      </c>
      <c r="G119" s="13" t="s">
        <v>31</v>
      </c>
      <c r="H119" s="36"/>
      <c r="I119" s="9"/>
      <c r="J119" s="7"/>
      <c r="K119" s="7"/>
      <c r="L119" s="7"/>
      <c r="M119" s="7"/>
      <c r="N119" s="7"/>
      <c r="O119" s="7"/>
      <c r="P119" s="7"/>
      <c r="Q119" s="7"/>
    </row>
    <row r="120" spans="1:17" s="7" customFormat="1" ht="21" customHeight="1" outlineLevel="1" x14ac:dyDescent="0.25">
      <c r="A120" s="13" t="s">
        <v>102</v>
      </c>
      <c r="B120" s="13" t="s">
        <v>170</v>
      </c>
      <c r="C120" s="117"/>
      <c r="D120" s="79" t="s">
        <v>37</v>
      </c>
      <c r="E120" s="24"/>
      <c r="F120" s="89">
        <v>1000000000</v>
      </c>
      <c r="G120" s="13" t="s">
        <v>11</v>
      </c>
      <c r="H120" s="8"/>
      <c r="I120" s="9"/>
    </row>
    <row r="121" spans="1:17" s="7" customFormat="1" ht="45" customHeight="1" outlineLevel="1" x14ac:dyDescent="0.25">
      <c r="A121" s="78" t="s">
        <v>175</v>
      </c>
      <c r="B121" s="78" t="s">
        <v>179</v>
      </c>
      <c r="C121" s="35" t="s">
        <v>180</v>
      </c>
      <c r="D121" s="79" t="s">
        <v>37</v>
      </c>
      <c r="E121" s="24"/>
      <c r="F121" s="89">
        <v>4000000000</v>
      </c>
      <c r="G121" s="13" t="s">
        <v>31</v>
      </c>
      <c r="H121" s="44" t="s">
        <v>181</v>
      </c>
      <c r="I121" s="9"/>
    </row>
    <row r="122" spans="1:17" s="7" customFormat="1" ht="48" customHeight="1" outlineLevel="1" x14ac:dyDescent="0.25">
      <c r="A122" s="78" t="s">
        <v>178</v>
      </c>
      <c r="B122" s="78" t="s">
        <v>182</v>
      </c>
      <c r="C122" s="35" t="s">
        <v>180</v>
      </c>
      <c r="D122" s="79" t="s">
        <v>37</v>
      </c>
      <c r="E122" s="24"/>
      <c r="F122" s="89">
        <v>5000000000</v>
      </c>
      <c r="G122" s="13" t="s">
        <v>31</v>
      </c>
      <c r="H122" s="44" t="s">
        <v>181</v>
      </c>
      <c r="I122" s="9"/>
    </row>
    <row r="123" spans="1:17" s="7" customFormat="1" ht="48" customHeight="1" outlineLevel="1" x14ac:dyDescent="0.25">
      <c r="A123" s="13" t="s">
        <v>102</v>
      </c>
      <c r="B123" s="78" t="s">
        <v>179</v>
      </c>
      <c r="C123" s="35" t="s">
        <v>180</v>
      </c>
      <c r="D123" s="79" t="s">
        <v>37</v>
      </c>
      <c r="E123" s="24"/>
      <c r="F123" s="89">
        <v>1250000000</v>
      </c>
      <c r="G123" s="13" t="s">
        <v>31</v>
      </c>
      <c r="H123" s="8"/>
      <c r="I123" s="9"/>
    </row>
    <row r="124" spans="1:17" s="7" customFormat="1" ht="24" customHeight="1" outlineLevel="1" x14ac:dyDescent="0.25">
      <c r="A124" s="78" t="s">
        <v>175</v>
      </c>
      <c r="B124" s="78" t="s">
        <v>183</v>
      </c>
      <c r="C124" s="35" t="s">
        <v>132</v>
      </c>
      <c r="D124" s="45" t="s">
        <v>37</v>
      </c>
      <c r="E124" s="31"/>
      <c r="F124" s="100">
        <v>2980167654.96</v>
      </c>
      <c r="G124" s="13" t="s">
        <v>11</v>
      </c>
      <c r="H124" s="119" t="s">
        <v>184</v>
      </c>
      <c r="I124" s="119"/>
      <c r="J124" s="119"/>
      <c r="K124" s="119"/>
    </row>
    <row r="125" spans="1:17" s="7" customFormat="1" outlineLevel="1" x14ac:dyDescent="0.25">
      <c r="A125" s="101" t="s">
        <v>185</v>
      </c>
      <c r="B125" s="115" t="s">
        <v>186</v>
      </c>
      <c r="C125" s="115" t="s">
        <v>187</v>
      </c>
      <c r="D125" s="118" t="s">
        <v>37</v>
      </c>
      <c r="E125" s="24"/>
      <c r="F125" s="92">
        <v>1000000000</v>
      </c>
      <c r="G125" s="13" t="s">
        <v>11</v>
      </c>
      <c r="H125" s="119"/>
      <c r="I125" s="119"/>
      <c r="J125" s="119"/>
      <c r="K125" s="119"/>
    </row>
    <row r="126" spans="1:17" s="7" customFormat="1" outlineLevel="1" x14ac:dyDescent="0.25">
      <c r="A126" s="102" t="s">
        <v>188</v>
      </c>
      <c r="B126" s="115"/>
      <c r="C126" s="115"/>
      <c r="D126" s="118"/>
      <c r="E126" s="29"/>
      <c r="F126" s="92">
        <v>800000000</v>
      </c>
      <c r="G126" s="13" t="s">
        <v>11</v>
      </c>
      <c r="H126" s="119"/>
      <c r="I126" s="119"/>
      <c r="J126" s="119"/>
      <c r="K126" s="119"/>
    </row>
    <row r="127" spans="1:17" s="7" customFormat="1" outlineLevel="1" x14ac:dyDescent="0.25">
      <c r="A127" s="102" t="s">
        <v>189</v>
      </c>
      <c r="B127" s="115"/>
      <c r="C127" s="115"/>
      <c r="D127" s="118"/>
      <c r="E127" s="46"/>
      <c r="F127" s="103">
        <v>500000000</v>
      </c>
      <c r="G127" s="13" t="s">
        <v>11</v>
      </c>
      <c r="H127" s="119"/>
      <c r="I127" s="119"/>
      <c r="J127" s="119"/>
      <c r="K127" s="119"/>
    </row>
    <row r="128" spans="1:17" s="7" customFormat="1" outlineLevel="1" x14ac:dyDescent="0.25">
      <c r="A128" s="102" t="s">
        <v>190</v>
      </c>
      <c r="B128" s="115"/>
      <c r="C128" s="115"/>
      <c r="D128" s="118"/>
      <c r="E128" s="29"/>
      <c r="F128" s="92">
        <v>250000000</v>
      </c>
      <c r="G128" s="13" t="s">
        <v>11</v>
      </c>
      <c r="H128" s="119"/>
      <c r="I128" s="119"/>
      <c r="J128" s="119"/>
      <c r="K128" s="119"/>
    </row>
    <row r="129" spans="1:17" s="7" customFormat="1" outlineLevel="1" x14ac:dyDescent="0.25">
      <c r="A129" s="102" t="s">
        <v>191</v>
      </c>
      <c r="B129" s="115"/>
      <c r="C129" s="115"/>
      <c r="D129" s="118"/>
      <c r="E129" s="29"/>
      <c r="F129" s="92">
        <v>400000000</v>
      </c>
      <c r="G129" s="13" t="s">
        <v>11</v>
      </c>
      <c r="H129" s="119"/>
      <c r="I129" s="119"/>
      <c r="J129" s="119"/>
      <c r="K129" s="119"/>
    </row>
    <row r="130" spans="1:17" s="7" customFormat="1" outlineLevel="1" x14ac:dyDescent="0.25">
      <c r="A130" s="102" t="s">
        <v>192</v>
      </c>
      <c r="B130" s="115"/>
      <c r="C130" s="115"/>
      <c r="D130" s="118"/>
      <c r="E130" s="29"/>
      <c r="F130" s="92">
        <v>280000000</v>
      </c>
      <c r="G130" s="13" t="s">
        <v>11</v>
      </c>
      <c r="H130" s="119"/>
      <c r="I130" s="119"/>
      <c r="J130" s="119"/>
      <c r="K130" s="119"/>
    </row>
    <row r="131" spans="1:17" s="7" customFormat="1" outlineLevel="1" x14ac:dyDescent="0.25">
      <c r="A131" s="102" t="s">
        <v>193</v>
      </c>
      <c r="B131" s="115"/>
      <c r="C131" s="115"/>
      <c r="D131" s="118"/>
      <c r="E131" s="29"/>
      <c r="F131" s="92">
        <v>250000000</v>
      </c>
      <c r="G131" s="13" t="s">
        <v>11</v>
      </c>
      <c r="H131" s="119"/>
      <c r="I131" s="119"/>
      <c r="J131" s="119"/>
      <c r="K131" s="119"/>
    </row>
    <row r="132" spans="1:17" s="7" customFormat="1" outlineLevel="1" x14ac:dyDescent="0.25">
      <c r="A132" s="102" t="s">
        <v>194</v>
      </c>
      <c r="B132" s="115"/>
      <c r="C132" s="115"/>
      <c r="D132" s="118"/>
      <c r="E132" s="29"/>
      <c r="F132" s="92">
        <v>150000000</v>
      </c>
      <c r="G132" s="13" t="s">
        <v>11</v>
      </c>
      <c r="H132" s="119"/>
      <c r="I132" s="119"/>
      <c r="J132" s="119"/>
      <c r="K132" s="119"/>
    </row>
    <row r="133" spans="1:17" s="7" customFormat="1" outlineLevel="1" x14ac:dyDescent="0.25">
      <c r="A133" s="101" t="s">
        <v>195</v>
      </c>
      <c r="B133" s="115"/>
      <c r="C133" s="115"/>
      <c r="D133" s="118"/>
      <c r="E133" s="29"/>
      <c r="F133" s="92">
        <v>105000000</v>
      </c>
      <c r="G133" s="13" t="s">
        <v>11</v>
      </c>
      <c r="H133" s="119"/>
      <c r="I133" s="119"/>
      <c r="J133" s="119"/>
      <c r="K133" s="119"/>
    </row>
    <row r="134" spans="1:17" s="7" customFormat="1" outlineLevel="1" x14ac:dyDescent="0.25">
      <c r="A134" s="101" t="s">
        <v>196</v>
      </c>
      <c r="B134" s="115"/>
      <c r="C134" s="115"/>
      <c r="D134" s="118"/>
      <c r="E134" s="29"/>
      <c r="F134" s="92">
        <v>100000000</v>
      </c>
      <c r="G134" s="13" t="s">
        <v>11</v>
      </c>
      <c r="H134" s="119"/>
      <c r="I134" s="119"/>
      <c r="J134" s="119"/>
      <c r="K134" s="119"/>
    </row>
    <row r="135" spans="1:17" s="7" customFormat="1" outlineLevel="1" x14ac:dyDescent="0.25">
      <c r="A135" s="101" t="s">
        <v>197</v>
      </c>
      <c r="B135" s="115"/>
      <c r="C135" s="115"/>
      <c r="D135" s="118"/>
      <c r="E135" s="29"/>
      <c r="F135" s="92">
        <v>95000000</v>
      </c>
      <c r="G135" s="13" t="s">
        <v>11</v>
      </c>
      <c r="H135" s="119"/>
      <c r="I135" s="119"/>
      <c r="J135" s="119"/>
      <c r="K135" s="119"/>
    </row>
    <row r="136" spans="1:17" customFormat="1" x14ac:dyDescent="0.25">
      <c r="A136" s="114">
        <v>2021</v>
      </c>
      <c r="B136" s="114"/>
      <c r="C136" s="114"/>
      <c r="D136" s="114"/>
      <c r="E136" s="114"/>
      <c r="F136" s="104">
        <f>SUM(F137:F159)</f>
        <v>74198236898.868195</v>
      </c>
      <c r="G136" s="104"/>
      <c r="H136" s="119"/>
      <c r="I136" s="119"/>
      <c r="J136" s="119"/>
      <c r="K136" s="119"/>
      <c r="L136" s="7"/>
      <c r="M136" s="7"/>
      <c r="N136" s="7"/>
      <c r="O136" s="7"/>
      <c r="P136" s="7"/>
      <c r="Q136" s="7"/>
    </row>
    <row r="137" spans="1:17" customFormat="1" x14ac:dyDescent="0.25">
      <c r="A137" s="18" t="s">
        <v>126</v>
      </c>
      <c r="B137" s="78" t="s">
        <v>198</v>
      </c>
      <c r="C137" s="13" t="s">
        <v>199</v>
      </c>
      <c r="D137" s="79" t="s">
        <v>26</v>
      </c>
      <c r="E137" s="29">
        <v>150000000</v>
      </c>
      <c r="F137" s="105">
        <v>5105595000</v>
      </c>
      <c r="G137" s="13" t="s">
        <v>31</v>
      </c>
      <c r="H137" s="8"/>
      <c r="I137" s="9"/>
      <c r="J137" s="7"/>
      <c r="K137" s="7"/>
      <c r="L137" s="7"/>
      <c r="M137" s="7"/>
      <c r="N137" s="7"/>
      <c r="O137" s="7"/>
      <c r="P137" s="7"/>
      <c r="Q137" s="7"/>
    </row>
    <row r="138" spans="1:17" customFormat="1" ht="26.25" customHeight="1" x14ac:dyDescent="0.25">
      <c r="A138" s="18" t="s">
        <v>120</v>
      </c>
      <c r="B138" s="78" t="s">
        <v>200</v>
      </c>
      <c r="C138" s="13" t="s">
        <v>201</v>
      </c>
      <c r="D138" s="79" t="s">
        <v>26</v>
      </c>
      <c r="E138" s="29">
        <v>136000000</v>
      </c>
      <c r="F138" s="105">
        <v>4739056000</v>
      </c>
      <c r="G138" s="13" t="s">
        <v>31</v>
      </c>
      <c r="H138" s="8"/>
      <c r="I138" s="9"/>
      <c r="J138" s="7"/>
      <c r="K138" s="7"/>
      <c r="L138" s="7"/>
      <c r="M138" s="7"/>
      <c r="N138" s="7"/>
      <c r="O138" s="7"/>
      <c r="P138" s="7"/>
      <c r="Q138" s="7"/>
    </row>
    <row r="139" spans="1:17" customFormat="1" ht="46.5" customHeight="1" x14ac:dyDescent="0.25">
      <c r="A139" s="13" t="s">
        <v>97</v>
      </c>
      <c r="B139" s="13" t="s">
        <v>202</v>
      </c>
      <c r="C139" s="35" t="s">
        <v>203</v>
      </c>
      <c r="D139" s="79" t="s">
        <v>10</v>
      </c>
      <c r="E139" s="24">
        <v>700000000</v>
      </c>
      <c r="F139" s="100">
        <v>19091590000</v>
      </c>
      <c r="G139" s="13" t="s">
        <v>11</v>
      </c>
      <c r="H139" s="36"/>
      <c r="I139" s="9"/>
      <c r="J139" s="7"/>
      <c r="K139" s="7"/>
      <c r="L139" s="7"/>
      <c r="M139" s="7"/>
      <c r="N139" s="7"/>
      <c r="O139" s="7"/>
      <c r="P139" s="7"/>
      <c r="Q139" s="7"/>
    </row>
    <row r="140" spans="1:17" customFormat="1" ht="66.75" customHeight="1" x14ac:dyDescent="0.25">
      <c r="A140" s="13" t="s">
        <v>204</v>
      </c>
      <c r="B140" s="13" t="s">
        <v>170</v>
      </c>
      <c r="C140" s="35" t="s">
        <v>203</v>
      </c>
      <c r="D140" s="79" t="s">
        <v>10</v>
      </c>
      <c r="E140" s="24">
        <v>373491095.93000001</v>
      </c>
      <c r="F140" s="100">
        <v>9999999998.8681908</v>
      </c>
      <c r="G140" s="13" t="s">
        <v>31</v>
      </c>
      <c r="H140" s="36">
        <v>26.7744</v>
      </c>
      <c r="I140" s="9"/>
      <c r="J140" s="7"/>
      <c r="K140" s="7"/>
      <c r="L140" s="7"/>
      <c r="M140" s="7"/>
      <c r="N140" s="7"/>
      <c r="O140" s="7"/>
      <c r="P140" s="7"/>
      <c r="Q140" s="7"/>
    </row>
    <row r="141" spans="1:17" customFormat="1" ht="26.25" customHeight="1" x14ac:dyDescent="0.25">
      <c r="A141" s="13" t="s">
        <v>102</v>
      </c>
      <c r="B141" s="13" t="s">
        <v>202</v>
      </c>
      <c r="C141" s="35" t="s">
        <v>205</v>
      </c>
      <c r="D141" s="79" t="s">
        <v>37</v>
      </c>
      <c r="E141" s="24">
        <v>908410000</v>
      </c>
      <c r="F141" s="100">
        <v>908410000</v>
      </c>
      <c r="G141" s="13" t="s">
        <v>31</v>
      </c>
      <c r="H141" s="36"/>
      <c r="I141" s="9"/>
      <c r="J141" s="7"/>
      <c r="K141" s="7"/>
      <c r="L141" s="7"/>
      <c r="M141" s="7"/>
      <c r="N141" s="7"/>
      <c r="O141" s="7"/>
      <c r="P141" s="7"/>
      <c r="Q141" s="7"/>
    </row>
    <row r="142" spans="1:17" customFormat="1" ht="66.75" customHeight="1" x14ac:dyDescent="0.25">
      <c r="A142" s="18" t="s">
        <v>206</v>
      </c>
      <c r="B142" s="78" t="s">
        <v>200</v>
      </c>
      <c r="C142" s="13" t="s">
        <v>207</v>
      </c>
      <c r="D142" s="79" t="s">
        <v>10</v>
      </c>
      <c r="E142" s="29">
        <v>825000000</v>
      </c>
      <c r="F142" s="95">
        <v>21516495000</v>
      </c>
      <c r="G142" s="13" t="s">
        <v>31</v>
      </c>
      <c r="H142" s="36"/>
      <c r="I142" s="9"/>
      <c r="J142" s="7"/>
      <c r="K142" s="7"/>
      <c r="L142" s="7"/>
      <c r="M142" s="7"/>
      <c r="N142" s="7"/>
      <c r="O142" s="7"/>
      <c r="P142" s="7"/>
      <c r="Q142" s="7"/>
    </row>
    <row r="143" spans="1:17" customFormat="1" ht="26.25" customHeight="1" x14ac:dyDescent="0.25">
      <c r="A143" s="18" t="s">
        <v>126</v>
      </c>
      <c r="B143" s="78" t="s">
        <v>208</v>
      </c>
      <c r="C143" s="13" t="s">
        <v>209</v>
      </c>
      <c r="D143" s="79" t="s">
        <v>26</v>
      </c>
      <c r="E143" s="29">
        <v>63000000</v>
      </c>
      <c r="F143" s="95">
        <v>1943190900</v>
      </c>
      <c r="G143" s="13" t="s">
        <v>31</v>
      </c>
      <c r="H143" s="36"/>
      <c r="I143" s="9"/>
      <c r="J143" s="7"/>
      <c r="K143" s="7"/>
      <c r="L143" s="7"/>
      <c r="M143" s="7"/>
      <c r="N143" s="7"/>
      <c r="O143" s="7"/>
      <c r="P143" s="7"/>
      <c r="Q143" s="7"/>
    </row>
    <row r="144" spans="1:17" customFormat="1" ht="12.6" customHeight="1" x14ac:dyDescent="0.25">
      <c r="A144" s="13" t="s">
        <v>210</v>
      </c>
      <c r="B144" s="115" t="s">
        <v>186</v>
      </c>
      <c r="C144" s="117" t="s">
        <v>211</v>
      </c>
      <c r="D144" s="118" t="s">
        <v>37</v>
      </c>
      <c r="E144" s="24"/>
      <c r="F144" s="100">
        <v>30000000</v>
      </c>
      <c r="G144" s="13" t="s">
        <v>31</v>
      </c>
      <c r="H144" s="36"/>
      <c r="I144" s="9"/>
      <c r="J144" s="7"/>
      <c r="K144" s="7"/>
      <c r="L144" s="7"/>
      <c r="M144" s="7"/>
      <c r="N144" s="7"/>
      <c r="O144" s="7"/>
      <c r="P144" s="7"/>
      <c r="Q144" s="7"/>
    </row>
    <row r="145" spans="1:17" customFormat="1" x14ac:dyDescent="0.25">
      <c r="A145" s="13" t="s">
        <v>102</v>
      </c>
      <c r="B145" s="115"/>
      <c r="C145" s="117"/>
      <c r="D145" s="118"/>
      <c r="E145" s="24"/>
      <c r="F145" s="100">
        <v>1500000000</v>
      </c>
      <c r="G145" s="13" t="s">
        <v>31</v>
      </c>
      <c r="H145" s="36"/>
      <c r="I145" s="9"/>
      <c r="J145" s="7"/>
      <c r="K145" s="7"/>
      <c r="L145" s="7"/>
      <c r="M145" s="7"/>
      <c r="N145" s="7"/>
      <c r="O145" s="7"/>
      <c r="P145" s="7"/>
      <c r="Q145" s="7"/>
    </row>
    <row r="146" spans="1:17" customFormat="1" x14ac:dyDescent="0.25">
      <c r="A146" s="13" t="s">
        <v>212</v>
      </c>
      <c r="B146" s="115"/>
      <c r="C146" s="117"/>
      <c r="D146" s="118"/>
      <c r="E146" s="24"/>
      <c r="F146" s="100">
        <v>2000000000</v>
      </c>
      <c r="G146" s="13" t="s">
        <v>31</v>
      </c>
      <c r="H146" s="36"/>
      <c r="I146" s="9"/>
      <c r="J146" s="7"/>
      <c r="K146" s="7"/>
      <c r="L146" s="7"/>
      <c r="M146" s="7"/>
      <c r="N146" s="7"/>
      <c r="O146" s="7"/>
      <c r="P146" s="7"/>
      <c r="Q146" s="7"/>
    </row>
    <row r="147" spans="1:17" customFormat="1" x14ac:dyDescent="0.25">
      <c r="A147" s="13" t="s">
        <v>48</v>
      </c>
      <c r="B147" s="115"/>
      <c r="C147" s="117"/>
      <c r="D147" s="118"/>
      <c r="E147" s="24"/>
      <c r="F147" s="100">
        <v>1000000000</v>
      </c>
      <c r="G147" s="13" t="s">
        <v>31</v>
      </c>
      <c r="H147" s="36"/>
      <c r="I147" s="9"/>
      <c r="J147" s="7"/>
      <c r="K147" s="7"/>
      <c r="L147" s="7"/>
      <c r="M147" s="7"/>
      <c r="N147" s="7"/>
      <c r="O147" s="7"/>
      <c r="P147" s="7"/>
      <c r="Q147" s="7"/>
    </row>
    <row r="148" spans="1:17" customFormat="1" x14ac:dyDescent="0.25">
      <c r="A148" s="13" t="s">
        <v>213</v>
      </c>
      <c r="B148" s="115"/>
      <c r="C148" s="117"/>
      <c r="D148" s="118"/>
      <c r="E148" s="24"/>
      <c r="F148" s="100">
        <v>100000000</v>
      </c>
      <c r="G148" s="13" t="s">
        <v>31</v>
      </c>
      <c r="H148" s="36"/>
      <c r="I148" s="9"/>
      <c r="J148" s="7"/>
      <c r="K148" s="7"/>
      <c r="L148" s="7"/>
      <c r="M148" s="7"/>
      <c r="N148" s="7"/>
      <c r="O148" s="7"/>
      <c r="P148" s="7"/>
      <c r="Q148" s="7"/>
    </row>
    <row r="149" spans="1:17" customFormat="1" x14ac:dyDescent="0.25">
      <c r="A149" s="13" t="s">
        <v>214</v>
      </c>
      <c r="B149" s="115"/>
      <c r="C149" s="117"/>
      <c r="D149" s="118"/>
      <c r="E149" s="24"/>
      <c r="F149" s="100">
        <v>500000000</v>
      </c>
      <c r="G149" s="13" t="s">
        <v>31</v>
      </c>
      <c r="H149" s="36"/>
      <c r="I149" s="9"/>
      <c r="J149" s="7"/>
      <c r="K149" s="7"/>
      <c r="L149" s="7"/>
      <c r="M149" s="7"/>
      <c r="N149" s="7"/>
      <c r="O149" s="7"/>
      <c r="P149" s="7"/>
      <c r="Q149" s="7"/>
    </row>
    <row r="150" spans="1:17" customFormat="1" x14ac:dyDescent="0.25">
      <c r="A150" s="13" t="s">
        <v>215</v>
      </c>
      <c r="B150" s="115"/>
      <c r="C150" s="117"/>
      <c r="D150" s="118"/>
      <c r="E150" s="24"/>
      <c r="F150" s="100">
        <v>95000000</v>
      </c>
      <c r="G150" s="13" t="s">
        <v>31</v>
      </c>
      <c r="H150" s="36"/>
      <c r="I150" s="9"/>
      <c r="J150" s="7"/>
      <c r="K150" s="7"/>
      <c r="L150" s="7"/>
      <c r="M150" s="7"/>
      <c r="N150" s="7"/>
      <c r="O150" s="7"/>
      <c r="P150" s="7"/>
      <c r="Q150" s="7"/>
    </row>
    <row r="151" spans="1:17" customFormat="1" x14ac:dyDescent="0.25">
      <c r="A151" s="13" t="s">
        <v>216</v>
      </c>
      <c r="B151" s="115"/>
      <c r="C151" s="117"/>
      <c r="D151" s="118"/>
      <c r="E151" s="24"/>
      <c r="F151" s="100">
        <v>30000000</v>
      </c>
      <c r="G151" s="13" t="s">
        <v>31</v>
      </c>
      <c r="H151" s="36"/>
      <c r="I151" s="9"/>
      <c r="J151" s="7"/>
      <c r="K151" s="7"/>
      <c r="L151" s="7"/>
      <c r="M151" s="7"/>
      <c r="N151" s="7"/>
      <c r="O151" s="7"/>
      <c r="P151" s="7"/>
      <c r="Q151" s="7"/>
    </row>
    <row r="152" spans="1:17" customFormat="1" x14ac:dyDescent="0.25">
      <c r="A152" s="13" t="s">
        <v>178</v>
      </c>
      <c r="B152" s="115"/>
      <c r="C152" s="117"/>
      <c r="D152" s="118"/>
      <c r="E152" s="24"/>
      <c r="F152" s="100">
        <v>2000000000</v>
      </c>
      <c r="G152" s="13" t="s">
        <v>31</v>
      </c>
      <c r="H152" s="36"/>
      <c r="I152" s="9"/>
      <c r="J152" s="7"/>
      <c r="K152" s="7"/>
      <c r="L152" s="7"/>
      <c r="M152" s="7"/>
      <c r="N152" s="7"/>
      <c r="O152" s="7"/>
      <c r="P152" s="7"/>
      <c r="Q152" s="7"/>
    </row>
    <row r="153" spans="1:17" customFormat="1" x14ac:dyDescent="0.25">
      <c r="A153" s="13" t="s">
        <v>217</v>
      </c>
      <c r="B153" s="115"/>
      <c r="C153" s="117"/>
      <c r="D153" s="118"/>
      <c r="E153" s="24"/>
      <c r="F153" s="100">
        <v>90000000</v>
      </c>
      <c r="G153" s="13" t="s">
        <v>31</v>
      </c>
      <c r="H153" s="36"/>
      <c r="I153" s="9"/>
      <c r="J153" s="7"/>
      <c r="K153" s="7"/>
      <c r="L153" s="7"/>
      <c r="M153" s="7"/>
      <c r="N153" s="7"/>
      <c r="O153" s="7"/>
      <c r="P153" s="7"/>
      <c r="Q153" s="7"/>
    </row>
    <row r="154" spans="1:17" customFormat="1" x14ac:dyDescent="0.25">
      <c r="A154" s="13" t="s">
        <v>218</v>
      </c>
      <c r="B154" s="115"/>
      <c r="C154" s="117"/>
      <c r="D154" s="118"/>
      <c r="E154" s="24"/>
      <c r="F154" s="100">
        <v>139000000</v>
      </c>
      <c r="G154" s="13" t="s">
        <v>31</v>
      </c>
      <c r="H154" s="36"/>
      <c r="I154" s="9"/>
      <c r="J154" s="7"/>
      <c r="K154" s="7"/>
      <c r="L154" s="7"/>
      <c r="M154" s="7"/>
      <c r="N154" s="7"/>
      <c r="O154" s="7"/>
      <c r="P154" s="7"/>
      <c r="Q154" s="7"/>
    </row>
    <row r="155" spans="1:17" customFormat="1" x14ac:dyDescent="0.25">
      <c r="A155" s="13" t="s">
        <v>219</v>
      </c>
      <c r="B155" s="115"/>
      <c r="C155" s="117"/>
      <c r="D155" s="118"/>
      <c r="E155" s="24"/>
      <c r="F155" s="100">
        <v>600000000</v>
      </c>
      <c r="G155" s="13" t="s">
        <v>31</v>
      </c>
      <c r="H155" s="36"/>
      <c r="I155" s="9"/>
      <c r="J155" s="7"/>
      <c r="K155" s="7"/>
      <c r="L155" s="7"/>
      <c r="M155" s="7"/>
      <c r="N155" s="7"/>
      <c r="O155" s="7"/>
      <c r="P155" s="7"/>
      <c r="Q155" s="7"/>
    </row>
    <row r="156" spans="1:17" customFormat="1" ht="45" customHeight="1" x14ac:dyDescent="0.25">
      <c r="A156" s="78" t="s">
        <v>175</v>
      </c>
      <c r="B156" s="13" t="s">
        <v>220</v>
      </c>
      <c r="C156" s="13" t="s">
        <v>221</v>
      </c>
      <c r="D156" s="79" t="s">
        <v>37</v>
      </c>
      <c r="E156" s="24"/>
      <c r="F156" s="100">
        <v>490000000</v>
      </c>
      <c r="G156" s="13" t="s">
        <v>31</v>
      </c>
      <c r="H156" s="36"/>
      <c r="I156" s="9"/>
      <c r="J156" s="7"/>
      <c r="K156" s="7"/>
      <c r="L156" s="7"/>
      <c r="M156" s="7"/>
      <c r="N156" s="7"/>
      <c r="O156" s="7"/>
      <c r="P156" s="7"/>
      <c r="Q156" s="7"/>
    </row>
    <row r="157" spans="1:17" customFormat="1" ht="37.5" customHeight="1" x14ac:dyDescent="0.25">
      <c r="A157" s="78" t="s">
        <v>175</v>
      </c>
      <c r="B157" s="13" t="s">
        <v>183</v>
      </c>
      <c r="C157" s="13" t="s">
        <v>222</v>
      </c>
      <c r="D157" s="79" t="s">
        <v>37</v>
      </c>
      <c r="E157" s="24"/>
      <c r="F157" s="100">
        <v>400000000</v>
      </c>
      <c r="G157" s="13" t="s">
        <v>11</v>
      </c>
      <c r="H157" s="36"/>
      <c r="I157" s="9"/>
      <c r="J157" s="7"/>
      <c r="K157" s="7"/>
      <c r="L157" s="7"/>
      <c r="M157" s="7"/>
      <c r="N157" s="7"/>
      <c r="O157" s="7"/>
      <c r="P157" s="7"/>
      <c r="Q157" s="7"/>
    </row>
    <row r="158" spans="1:17" customFormat="1" ht="26.25" customHeight="1" x14ac:dyDescent="0.25">
      <c r="A158" s="78" t="s">
        <v>178</v>
      </c>
      <c r="B158" s="13" t="s">
        <v>223</v>
      </c>
      <c r="C158" s="35" t="s">
        <v>224</v>
      </c>
      <c r="D158" s="79" t="s">
        <v>37</v>
      </c>
      <c r="E158" s="43"/>
      <c r="F158" s="106">
        <v>819900000</v>
      </c>
      <c r="G158" s="13" t="s">
        <v>111</v>
      </c>
      <c r="H158" s="36"/>
      <c r="I158" s="9"/>
      <c r="J158" s="7"/>
      <c r="K158" s="7"/>
      <c r="L158" s="7"/>
      <c r="M158" s="7"/>
      <c r="N158" s="7"/>
      <c r="O158" s="7"/>
      <c r="P158" s="7"/>
      <c r="Q158" s="7"/>
    </row>
    <row r="159" spans="1:17" customFormat="1" ht="26.25" customHeight="1" x14ac:dyDescent="0.25">
      <c r="A159" s="78" t="s">
        <v>178</v>
      </c>
      <c r="B159" s="78" t="s">
        <v>200</v>
      </c>
      <c r="C159" s="35" t="s">
        <v>225</v>
      </c>
      <c r="D159" s="79" t="s">
        <v>37</v>
      </c>
      <c r="E159" s="24"/>
      <c r="F159" s="100">
        <v>1100000000</v>
      </c>
      <c r="G159" s="13" t="s">
        <v>31</v>
      </c>
      <c r="H159" s="36"/>
      <c r="I159" s="9"/>
      <c r="J159" s="7"/>
      <c r="K159" s="7"/>
      <c r="L159" s="7"/>
      <c r="M159" s="7"/>
      <c r="N159" s="7"/>
      <c r="O159" s="7"/>
      <c r="P159" s="7"/>
      <c r="Q159" s="7"/>
    </row>
    <row r="160" spans="1:17" customFormat="1" x14ac:dyDescent="0.25">
      <c r="A160" s="114">
        <v>2022</v>
      </c>
      <c r="B160" s="114"/>
      <c r="C160" s="114"/>
      <c r="D160" s="114"/>
      <c r="E160" s="114"/>
      <c r="F160" s="104">
        <f>SUM(F161:F191)</f>
        <v>47084564150</v>
      </c>
      <c r="G160" s="104"/>
      <c r="H160" s="8"/>
      <c r="I160" s="9"/>
      <c r="J160" s="7"/>
      <c r="K160" s="7"/>
      <c r="L160" s="7"/>
      <c r="M160" s="7"/>
      <c r="N160" s="7"/>
      <c r="O160" s="7"/>
      <c r="P160" s="7"/>
      <c r="Q160" s="7"/>
    </row>
    <row r="161" spans="1:17" customFormat="1" ht="12.6" customHeight="1" x14ac:dyDescent="0.25">
      <c r="A161" s="78" t="s">
        <v>226</v>
      </c>
      <c r="B161" s="115" t="s">
        <v>186</v>
      </c>
      <c r="C161" s="117" t="s">
        <v>211</v>
      </c>
      <c r="D161" s="118" t="s">
        <v>37</v>
      </c>
      <c r="E161" s="120"/>
      <c r="F161" s="106">
        <v>7665500000</v>
      </c>
      <c r="G161" s="13" t="s">
        <v>31</v>
      </c>
      <c r="H161" s="36"/>
      <c r="I161" s="9"/>
      <c r="J161" s="7"/>
      <c r="K161" s="7"/>
      <c r="L161" s="7"/>
      <c r="M161" s="7"/>
      <c r="N161" s="7"/>
      <c r="O161" s="7"/>
      <c r="P161" s="7"/>
      <c r="Q161" s="7"/>
    </row>
    <row r="162" spans="1:17" customFormat="1" ht="12.6" customHeight="1" x14ac:dyDescent="0.25">
      <c r="A162" s="78" t="s">
        <v>227</v>
      </c>
      <c r="B162" s="115"/>
      <c r="C162" s="117"/>
      <c r="D162" s="118"/>
      <c r="E162" s="120"/>
      <c r="F162" s="106">
        <v>3610400000</v>
      </c>
      <c r="G162" s="13" t="s">
        <v>31</v>
      </c>
      <c r="H162" s="36"/>
      <c r="I162" s="9"/>
      <c r="J162" s="7"/>
      <c r="K162" s="7"/>
      <c r="L162" s="7"/>
      <c r="M162" s="7"/>
      <c r="N162" s="7"/>
      <c r="O162" s="7"/>
      <c r="P162" s="7"/>
      <c r="Q162" s="7"/>
    </row>
    <row r="163" spans="1:17" customFormat="1" ht="12.6" customHeight="1" x14ac:dyDescent="0.25">
      <c r="A163" s="78" t="s">
        <v>228</v>
      </c>
      <c r="B163" s="115"/>
      <c r="C163" s="117"/>
      <c r="D163" s="118"/>
      <c r="E163" s="120"/>
      <c r="F163" s="106">
        <v>2500000000</v>
      </c>
      <c r="G163" s="13" t="s">
        <v>31</v>
      </c>
      <c r="H163" s="36"/>
      <c r="I163" s="9"/>
      <c r="J163" s="7"/>
      <c r="K163" s="7"/>
      <c r="L163" s="7"/>
      <c r="M163" s="7"/>
      <c r="N163" s="7"/>
      <c r="O163" s="7"/>
      <c r="P163" s="7"/>
      <c r="Q163" s="7"/>
    </row>
    <row r="164" spans="1:17" customFormat="1" ht="12.6" customHeight="1" x14ac:dyDescent="0.25">
      <c r="A164" s="78" t="s">
        <v>229</v>
      </c>
      <c r="B164" s="115"/>
      <c r="C164" s="117"/>
      <c r="D164" s="118"/>
      <c r="E164" s="120"/>
      <c r="F164" s="106">
        <v>1750000000</v>
      </c>
      <c r="G164" s="13" t="s">
        <v>31</v>
      </c>
      <c r="H164" s="36"/>
      <c r="I164" s="9"/>
      <c r="J164" s="7"/>
      <c r="K164" s="7"/>
      <c r="L164" s="7"/>
      <c r="M164" s="7"/>
      <c r="N164" s="7"/>
      <c r="O164" s="7"/>
      <c r="P164" s="7"/>
      <c r="Q164" s="7"/>
    </row>
    <row r="165" spans="1:17" customFormat="1" ht="12.6" customHeight="1" x14ac:dyDescent="0.25">
      <c r="A165" s="78" t="s">
        <v>48</v>
      </c>
      <c r="B165" s="115"/>
      <c r="C165" s="117"/>
      <c r="D165" s="118"/>
      <c r="E165" s="120"/>
      <c r="F165" s="106">
        <v>2760400000</v>
      </c>
      <c r="G165" s="13" t="s">
        <v>31</v>
      </c>
      <c r="H165" s="36"/>
      <c r="I165" s="9"/>
      <c r="J165" s="7"/>
      <c r="K165" s="7"/>
      <c r="L165" s="7"/>
      <c r="M165" s="7"/>
      <c r="N165" s="7"/>
      <c r="O165" s="7"/>
      <c r="P165" s="7"/>
      <c r="Q165" s="7"/>
    </row>
    <row r="166" spans="1:17" customFormat="1" ht="12.6" customHeight="1" x14ac:dyDescent="0.25">
      <c r="A166" s="78" t="s">
        <v>178</v>
      </c>
      <c r="B166" s="115"/>
      <c r="C166" s="117"/>
      <c r="D166" s="118"/>
      <c r="E166" s="120"/>
      <c r="F166" s="106">
        <v>2785050000</v>
      </c>
      <c r="G166" s="13" t="s">
        <v>31</v>
      </c>
      <c r="H166" s="36"/>
      <c r="I166" s="9"/>
      <c r="J166" s="7"/>
      <c r="K166" s="7"/>
      <c r="L166" s="7"/>
      <c r="M166" s="7"/>
      <c r="N166" s="7"/>
      <c r="O166" s="7"/>
      <c r="P166" s="7"/>
      <c r="Q166" s="7"/>
    </row>
    <row r="167" spans="1:17" customFormat="1" ht="12.6" customHeight="1" x14ac:dyDescent="0.25">
      <c r="A167" s="78" t="s">
        <v>230</v>
      </c>
      <c r="B167" s="115"/>
      <c r="C167" s="117"/>
      <c r="D167" s="118"/>
      <c r="E167" s="120"/>
      <c r="F167" s="106">
        <v>1500000000</v>
      </c>
      <c r="G167" s="13" t="s">
        <v>31</v>
      </c>
      <c r="H167" s="36"/>
      <c r="I167" s="9"/>
      <c r="J167" s="7"/>
      <c r="K167" s="7"/>
      <c r="L167" s="7"/>
      <c r="M167" s="7"/>
      <c r="N167" s="7"/>
      <c r="O167" s="7"/>
      <c r="P167" s="7"/>
      <c r="Q167" s="7"/>
    </row>
    <row r="168" spans="1:17" customFormat="1" ht="12.6" customHeight="1" x14ac:dyDescent="0.25">
      <c r="A168" s="78" t="s">
        <v>231</v>
      </c>
      <c r="B168" s="115"/>
      <c r="C168" s="117"/>
      <c r="D168" s="118"/>
      <c r="E168" s="120"/>
      <c r="F168" s="106">
        <v>600000000</v>
      </c>
      <c r="G168" s="13" t="s">
        <v>31</v>
      </c>
      <c r="H168" s="36"/>
      <c r="I168" s="9"/>
      <c r="J168" s="7"/>
      <c r="K168" s="7"/>
      <c r="L168" s="7"/>
      <c r="M168" s="7"/>
      <c r="N168" s="7"/>
      <c r="O168" s="7"/>
      <c r="P168" s="7"/>
      <c r="Q168" s="7"/>
    </row>
    <row r="169" spans="1:17" customFormat="1" ht="12.6" customHeight="1" x14ac:dyDescent="0.25">
      <c r="A169" s="78" t="s">
        <v>214</v>
      </c>
      <c r="B169" s="115"/>
      <c r="C169" s="117"/>
      <c r="D169" s="118"/>
      <c r="E169" s="120"/>
      <c r="F169" s="106">
        <v>460000000</v>
      </c>
      <c r="G169" s="13" t="s">
        <v>31</v>
      </c>
      <c r="H169" s="36"/>
      <c r="I169" s="9"/>
      <c r="J169" s="7"/>
      <c r="K169" s="7"/>
      <c r="L169" s="7"/>
      <c r="M169" s="7"/>
      <c r="N169" s="7"/>
      <c r="O169" s="7"/>
      <c r="P169" s="7"/>
      <c r="Q169" s="7"/>
    </row>
    <row r="170" spans="1:17" customFormat="1" ht="12.6" customHeight="1" x14ac:dyDescent="0.25">
      <c r="A170" s="78" t="s">
        <v>232</v>
      </c>
      <c r="B170" s="115"/>
      <c r="C170" s="117"/>
      <c r="D170" s="118"/>
      <c r="E170" s="120"/>
      <c r="F170" s="106">
        <v>150000000</v>
      </c>
      <c r="G170" s="13" t="s">
        <v>31</v>
      </c>
      <c r="H170" s="36"/>
      <c r="I170" s="9"/>
      <c r="J170" s="7"/>
      <c r="K170" s="7"/>
      <c r="L170" s="7"/>
      <c r="M170" s="7"/>
      <c r="N170" s="7"/>
      <c r="O170" s="7"/>
      <c r="P170" s="7"/>
      <c r="Q170" s="7"/>
    </row>
    <row r="171" spans="1:17" customFormat="1" ht="12.6" customHeight="1" x14ac:dyDescent="0.25">
      <c r="A171" s="78" t="s">
        <v>233</v>
      </c>
      <c r="B171" s="115"/>
      <c r="C171" s="117"/>
      <c r="D171" s="118"/>
      <c r="E171" s="120"/>
      <c r="F171" s="106">
        <v>252300000</v>
      </c>
      <c r="G171" s="13" t="s">
        <v>31</v>
      </c>
      <c r="H171" s="36"/>
      <c r="I171" s="9"/>
      <c r="J171" s="7"/>
      <c r="K171" s="7"/>
      <c r="L171" s="7"/>
      <c r="M171" s="7"/>
      <c r="N171" s="7"/>
      <c r="O171" s="7"/>
      <c r="P171" s="7"/>
      <c r="Q171" s="7"/>
    </row>
    <row r="172" spans="1:17" customFormat="1" ht="12.6" customHeight="1" x14ac:dyDescent="0.25">
      <c r="A172" s="78" t="s">
        <v>234</v>
      </c>
      <c r="B172" s="115"/>
      <c r="C172" s="117"/>
      <c r="D172" s="118"/>
      <c r="E172" s="120"/>
      <c r="F172" s="106">
        <v>250000000</v>
      </c>
      <c r="G172" s="13" t="s">
        <v>31</v>
      </c>
      <c r="H172" s="36"/>
      <c r="I172" s="9"/>
      <c r="J172" s="7"/>
      <c r="K172" s="7"/>
      <c r="L172" s="7"/>
      <c r="M172" s="7"/>
      <c r="N172" s="7"/>
      <c r="O172" s="7"/>
      <c r="P172" s="7"/>
      <c r="Q172" s="7"/>
    </row>
    <row r="173" spans="1:17" customFormat="1" ht="12.6" customHeight="1" x14ac:dyDescent="0.25">
      <c r="A173" s="78" t="s">
        <v>235</v>
      </c>
      <c r="B173" s="115"/>
      <c r="C173" s="117"/>
      <c r="D173" s="118"/>
      <c r="E173" s="120"/>
      <c r="F173" s="106">
        <v>183000000</v>
      </c>
      <c r="G173" s="13" t="s">
        <v>31</v>
      </c>
      <c r="H173" s="36"/>
      <c r="I173" s="9"/>
      <c r="J173" s="7"/>
      <c r="K173" s="7"/>
      <c r="L173" s="7"/>
      <c r="M173" s="7"/>
      <c r="N173" s="7"/>
      <c r="O173" s="7"/>
      <c r="P173" s="7"/>
      <c r="Q173" s="7"/>
    </row>
    <row r="174" spans="1:17" customFormat="1" ht="12.6" customHeight="1" x14ac:dyDescent="0.25">
      <c r="A174" s="78" t="s">
        <v>236</v>
      </c>
      <c r="B174" s="115"/>
      <c r="C174" s="117"/>
      <c r="D174" s="118"/>
      <c r="E174" s="120"/>
      <c r="F174" s="106">
        <v>175000000</v>
      </c>
      <c r="G174" s="13" t="s">
        <v>31</v>
      </c>
      <c r="H174" s="36"/>
      <c r="I174" s="9"/>
      <c r="J174" s="7"/>
      <c r="K174" s="7"/>
      <c r="L174" s="7"/>
      <c r="M174" s="7"/>
      <c r="N174" s="7"/>
      <c r="O174" s="7"/>
      <c r="P174" s="7"/>
      <c r="Q174" s="7"/>
    </row>
    <row r="175" spans="1:17" customFormat="1" x14ac:dyDescent="0.25">
      <c r="A175" s="78" t="s">
        <v>195</v>
      </c>
      <c r="B175" s="115"/>
      <c r="C175" s="117"/>
      <c r="D175" s="118"/>
      <c r="E175" s="120"/>
      <c r="F175" s="106">
        <v>70000000</v>
      </c>
      <c r="G175" s="13" t="s">
        <v>31</v>
      </c>
      <c r="H175" s="36"/>
      <c r="I175" s="9"/>
      <c r="J175" s="7"/>
      <c r="K175" s="7"/>
      <c r="L175" s="7"/>
      <c r="M175" s="7"/>
      <c r="N175" s="7"/>
      <c r="O175" s="7"/>
      <c r="P175" s="7"/>
      <c r="Q175" s="7"/>
    </row>
    <row r="176" spans="1:17" customFormat="1" ht="12.9" customHeight="1" x14ac:dyDescent="0.25">
      <c r="A176" s="78" t="s">
        <v>237</v>
      </c>
      <c r="B176" s="115"/>
      <c r="C176" s="117"/>
      <c r="D176" s="118"/>
      <c r="E176" s="120"/>
      <c r="F176" s="106">
        <v>93500000</v>
      </c>
      <c r="G176" s="13" t="s">
        <v>31</v>
      </c>
      <c r="H176" s="36"/>
      <c r="I176" s="9"/>
      <c r="J176" s="7"/>
      <c r="K176" s="7"/>
      <c r="L176" s="7"/>
      <c r="M176" s="7"/>
      <c r="N176" s="7"/>
      <c r="O176" s="7"/>
      <c r="P176" s="7"/>
      <c r="Q176" s="7"/>
    </row>
    <row r="177" spans="1:17" customFormat="1" x14ac:dyDescent="0.25">
      <c r="A177" s="78" t="s">
        <v>238</v>
      </c>
      <c r="B177" s="115"/>
      <c r="C177" s="117"/>
      <c r="D177" s="118"/>
      <c r="E177" s="120"/>
      <c r="F177" s="106">
        <v>110000000</v>
      </c>
      <c r="G177" s="13" t="s">
        <v>31</v>
      </c>
      <c r="H177" s="36"/>
      <c r="I177" s="9"/>
      <c r="J177" s="7"/>
      <c r="K177" s="7"/>
      <c r="L177" s="7"/>
      <c r="M177" s="7"/>
      <c r="N177" s="7"/>
      <c r="O177" s="7"/>
      <c r="P177" s="7"/>
      <c r="Q177" s="7"/>
    </row>
    <row r="178" spans="1:17" customFormat="1" ht="12.9" customHeight="1" x14ac:dyDescent="0.25">
      <c r="A178" s="78" t="s">
        <v>239</v>
      </c>
      <c r="B178" s="115"/>
      <c r="C178" s="117"/>
      <c r="D178" s="118"/>
      <c r="E178" s="120"/>
      <c r="F178" s="106">
        <v>74000000</v>
      </c>
      <c r="G178" s="13" t="s">
        <v>31</v>
      </c>
      <c r="H178" s="36"/>
      <c r="I178" s="9"/>
      <c r="J178" s="7"/>
      <c r="K178" s="7"/>
      <c r="L178" s="7"/>
      <c r="M178" s="7"/>
      <c r="N178" s="7"/>
      <c r="O178" s="7"/>
      <c r="P178" s="7"/>
      <c r="Q178" s="7"/>
    </row>
    <row r="179" spans="1:17" customFormat="1" x14ac:dyDescent="0.25">
      <c r="A179" s="78" t="s">
        <v>240</v>
      </c>
      <c r="B179" s="115"/>
      <c r="C179" s="117"/>
      <c r="D179" s="118"/>
      <c r="E179" s="120"/>
      <c r="F179" s="106">
        <v>50000000</v>
      </c>
      <c r="G179" s="13" t="s">
        <v>31</v>
      </c>
      <c r="H179" s="36"/>
      <c r="I179" s="9"/>
      <c r="J179" s="7"/>
      <c r="K179" s="7"/>
      <c r="L179" s="7"/>
      <c r="M179" s="7"/>
      <c r="N179" s="7"/>
      <c r="O179" s="7"/>
      <c r="P179" s="7"/>
      <c r="Q179" s="7"/>
    </row>
    <row r="180" spans="1:17" customFormat="1" x14ac:dyDescent="0.25">
      <c r="A180" s="78" t="s">
        <v>241</v>
      </c>
      <c r="B180" s="115"/>
      <c r="C180" s="117"/>
      <c r="D180" s="118"/>
      <c r="E180" s="120"/>
      <c r="F180" s="106">
        <v>31000000</v>
      </c>
      <c r="G180" s="13" t="s">
        <v>31</v>
      </c>
      <c r="H180" s="36"/>
      <c r="I180" s="9"/>
      <c r="J180" s="7"/>
      <c r="K180" s="7"/>
      <c r="L180" s="7"/>
      <c r="M180" s="7"/>
      <c r="N180" s="7"/>
      <c r="O180" s="7"/>
      <c r="P180" s="7"/>
      <c r="Q180" s="7"/>
    </row>
    <row r="181" spans="1:17" customFormat="1" x14ac:dyDescent="0.25">
      <c r="A181" s="78" t="s">
        <v>242</v>
      </c>
      <c r="B181" s="115"/>
      <c r="C181" s="117"/>
      <c r="D181" s="118"/>
      <c r="E181" s="120"/>
      <c r="F181" s="106">
        <v>65000000</v>
      </c>
      <c r="G181" s="13" t="s">
        <v>31</v>
      </c>
      <c r="H181" s="36"/>
      <c r="I181" s="9"/>
      <c r="J181" s="7"/>
      <c r="K181" s="7"/>
      <c r="L181" s="7"/>
      <c r="M181" s="7"/>
      <c r="N181" s="7"/>
      <c r="O181" s="7"/>
      <c r="P181" s="7"/>
      <c r="Q181" s="7"/>
    </row>
    <row r="182" spans="1:17" customFormat="1" x14ac:dyDescent="0.25">
      <c r="A182" s="78" t="s">
        <v>243</v>
      </c>
      <c r="B182" s="115"/>
      <c r="C182" s="117"/>
      <c r="D182" s="118"/>
      <c r="E182" s="120"/>
      <c r="F182" s="106">
        <v>14000000</v>
      </c>
      <c r="G182" s="13" t="s">
        <v>31</v>
      </c>
      <c r="H182" s="36"/>
      <c r="I182" s="9"/>
      <c r="J182" s="7"/>
      <c r="K182" s="7"/>
      <c r="L182" s="7"/>
      <c r="M182" s="7"/>
      <c r="N182" s="7"/>
      <c r="O182" s="7"/>
      <c r="P182" s="7"/>
      <c r="Q182" s="7"/>
    </row>
    <row r="183" spans="1:17" customFormat="1" x14ac:dyDescent="0.25">
      <c r="A183" s="78" t="s">
        <v>244</v>
      </c>
      <c r="B183" s="115"/>
      <c r="C183" s="117"/>
      <c r="D183" s="118"/>
      <c r="E183" s="120"/>
      <c r="F183" s="106">
        <v>8000000</v>
      </c>
      <c r="G183" s="13" t="s">
        <v>31</v>
      </c>
      <c r="H183" s="36"/>
      <c r="I183" s="9"/>
      <c r="J183" s="7"/>
      <c r="K183" s="7"/>
      <c r="L183" s="7"/>
      <c r="M183" s="7"/>
      <c r="N183" s="7"/>
      <c r="O183" s="7"/>
      <c r="P183" s="7"/>
      <c r="Q183" s="7"/>
    </row>
    <row r="184" spans="1:17" customFormat="1" x14ac:dyDescent="0.25">
      <c r="A184" s="78" t="s">
        <v>245</v>
      </c>
      <c r="B184" s="115"/>
      <c r="C184" s="117"/>
      <c r="D184" s="118"/>
      <c r="E184" s="120"/>
      <c r="F184" s="106">
        <v>1000000</v>
      </c>
      <c r="G184" s="13" t="s">
        <v>31</v>
      </c>
      <c r="H184" s="36"/>
      <c r="I184" s="9"/>
      <c r="J184" s="7"/>
      <c r="K184" s="7"/>
      <c r="L184" s="7"/>
      <c r="M184" s="7"/>
      <c r="N184" s="7"/>
      <c r="O184" s="7"/>
      <c r="P184" s="7"/>
      <c r="Q184" s="7"/>
    </row>
    <row r="185" spans="1:17" customFormat="1" x14ac:dyDescent="0.25">
      <c r="A185" s="78" t="s">
        <v>246</v>
      </c>
      <c r="B185" s="115"/>
      <c r="C185" s="117"/>
      <c r="D185" s="118"/>
      <c r="E185" s="120"/>
      <c r="F185" s="106">
        <v>3000000</v>
      </c>
      <c r="G185" s="13" t="s">
        <v>31</v>
      </c>
      <c r="H185" s="36"/>
      <c r="I185" s="9"/>
      <c r="J185" s="7"/>
      <c r="K185" s="7"/>
      <c r="L185" s="7"/>
      <c r="M185" s="7"/>
      <c r="N185" s="7"/>
      <c r="O185" s="7"/>
      <c r="P185" s="7"/>
      <c r="Q185" s="7"/>
    </row>
    <row r="186" spans="1:17" customFormat="1" ht="27.75" customHeight="1" x14ac:dyDescent="0.25">
      <c r="A186" s="78" t="s">
        <v>28</v>
      </c>
      <c r="B186" s="78" t="s">
        <v>247</v>
      </c>
      <c r="C186" s="13" t="s">
        <v>248</v>
      </c>
      <c r="D186" s="79" t="s">
        <v>249</v>
      </c>
      <c r="E186" s="24">
        <v>100000000</v>
      </c>
      <c r="F186" s="100">
        <v>2925490000</v>
      </c>
      <c r="G186" s="13" t="s">
        <v>31</v>
      </c>
      <c r="H186" s="36"/>
      <c r="I186" s="9"/>
      <c r="J186" s="7"/>
      <c r="K186" s="7"/>
      <c r="L186" s="7"/>
      <c r="M186" s="7"/>
      <c r="N186" s="7"/>
      <c r="O186" s="7"/>
      <c r="P186" s="7"/>
      <c r="Q186" s="7"/>
    </row>
    <row r="187" spans="1:17" customFormat="1" ht="46.5" customHeight="1" x14ac:dyDescent="0.25">
      <c r="A187" s="78" t="s">
        <v>28</v>
      </c>
      <c r="B187" s="78" t="s">
        <v>250</v>
      </c>
      <c r="C187" s="35" t="s">
        <v>317</v>
      </c>
      <c r="D187" s="79" t="s">
        <v>249</v>
      </c>
      <c r="E187" s="24">
        <v>34000000</v>
      </c>
      <c r="F187" s="100">
        <v>994666600</v>
      </c>
      <c r="G187" s="13" t="s">
        <v>31</v>
      </c>
      <c r="H187" s="36"/>
      <c r="I187" s="9"/>
      <c r="J187" s="7"/>
      <c r="K187" s="7"/>
      <c r="L187" s="7"/>
      <c r="M187" s="7"/>
      <c r="N187" s="7"/>
      <c r="O187" s="7"/>
      <c r="P187" s="7"/>
      <c r="Q187" s="7"/>
    </row>
    <row r="188" spans="1:17" customFormat="1" ht="46.5" customHeight="1" x14ac:dyDescent="0.25">
      <c r="A188" s="78" t="s">
        <v>28</v>
      </c>
      <c r="B188" s="78" t="s">
        <v>250</v>
      </c>
      <c r="C188" s="35" t="s">
        <v>251</v>
      </c>
      <c r="D188" s="79" t="s">
        <v>249</v>
      </c>
      <c r="E188" s="24">
        <v>177000000</v>
      </c>
      <c r="F188" s="100">
        <v>5178117300</v>
      </c>
      <c r="G188" s="13" t="s">
        <v>31</v>
      </c>
      <c r="H188" s="36"/>
      <c r="I188" s="9"/>
      <c r="J188" s="7"/>
      <c r="K188" s="7"/>
      <c r="L188" s="7"/>
      <c r="M188" s="7"/>
      <c r="N188" s="7"/>
      <c r="O188" s="7"/>
      <c r="P188" s="7"/>
      <c r="Q188" s="7"/>
    </row>
    <row r="189" spans="1:17" customFormat="1" ht="25.5" customHeight="1" x14ac:dyDescent="0.25">
      <c r="A189" s="78" t="s">
        <v>126</v>
      </c>
      <c r="B189" s="78" t="s">
        <v>252</v>
      </c>
      <c r="C189" s="35" t="s">
        <v>318</v>
      </c>
      <c r="D189" s="79" t="s">
        <v>26</v>
      </c>
      <c r="E189" s="24">
        <v>300000000</v>
      </c>
      <c r="F189" s="100">
        <v>10637610000</v>
      </c>
      <c r="G189" s="35" t="s">
        <v>11</v>
      </c>
      <c r="H189" s="36"/>
      <c r="I189" s="9"/>
      <c r="J189" s="7"/>
      <c r="K189" s="7"/>
      <c r="L189" s="7"/>
      <c r="M189" s="7"/>
      <c r="N189" s="7"/>
      <c r="O189" s="7"/>
      <c r="P189" s="7"/>
      <c r="Q189" s="7"/>
    </row>
    <row r="190" spans="1:17" customFormat="1" ht="28.5" customHeight="1" x14ac:dyDescent="0.25">
      <c r="A190" s="78" t="s">
        <v>253</v>
      </c>
      <c r="B190" s="78" t="s">
        <v>200</v>
      </c>
      <c r="C190" s="35" t="s">
        <v>254</v>
      </c>
      <c r="D190" s="79" t="s">
        <v>26</v>
      </c>
      <c r="E190" s="24">
        <v>32500000</v>
      </c>
      <c r="F190" s="100">
        <v>1262225250</v>
      </c>
      <c r="G190" s="13" t="s">
        <v>31</v>
      </c>
      <c r="H190" s="36"/>
      <c r="I190" s="9"/>
      <c r="J190" s="7"/>
      <c r="K190" s="7"/>
      <c r="L190" s="7"/>
      <c r="M190" s="7"/>
      <c r="N190" s="7"/>
      <c r="O190" s="7"/>
      <c r="P190" s="7"/>
      <c r="Q190" s="7"/>
    </row>
    <row r="191" spans="1:17" s="17" customFormat="1" ht="24.75" customHeight="1" x14ac:dyDescent="0.25">
      <c r="A191" s="13" t="s">
        <v>255</v>
      </c>
      <c r="B191" s="78" t="s">
        <v>208</v>
      </c>
      <c r="C191" s="13" t="s">
        <v>256</v>
      </c>
      <c r="D191" s="79" t="s">
        <v>26</v>
      </c>
      <c r="E191" s="43">
        <v>30000000</v>
      </c>
      <c r="F191" s="106">
        <v>925305000</v>
      </c>
      <c r="G191" s="13" t="s">
        <v>31</v>
      </c>
      <c r="H191" s="47"/>
      <c r="I191" s="15"/>
      <c r="J191" s="16"/>
      <c r="K191" s="16"/>
      <c r="L191" s="16"/>
      <c r="M191" s="16"/>
      <c r="N191" s="16"/>
      <c r="O191" s="16"/>
      <c r="P191" s="16"/>
      <c r="Q191" s="16"/>
    </row>
    <row r="192" spans="1:17" customFormat="1" x14ac:dyDescent="0.25">
      <c r="A192" s="114">
        <v>2023</v>
      </c>
      <c r="B192" s="114"/>
      <c r="C192" s="114"/>
      <c r="D192" s="114"/>
      <c r="E192" s="114"/>
      <c r="F192" s="104">
        <f>SUM(F193:F206)</f>
        <v>40578893847.589996</v>
      </c>
      <c r="G192" s="104"/>
      <c r="H192" s="8"/>
      <c r="I192" s="9"/>
      <c r="J192" s="7"/>
      <c r="K192" s="7"/>
      <c r="L192" s="7"/>
      <c r="M192" s="7"/>
      <c r="N192" s="7"/>
      <c r="O192" s="7"/>
      <c r="P192" s="7"/>
      <c r="Q192" s="7"/>
    </row>
    <row r="193" spans="1:17" s="17" customFormat="1" ht="25.5" customHeight="1" x14ac:dyDescent="0.25">
      <c r="A193" s="78" t="s">
        <v>257</v>
      </c>
      <c r="B193" s="78" t="s">
        <v>200</v>
      </c>
      <c r="C193" s="35" t="s">
        <v>258</v>
      </c>
      <c r="D193" s="79" t="s">
        <v>26</v>
      </c>
      <c r="E193" s="43">
        <v>300000000</v>
      </c>
      <c r="F193" s="106">
        <v>11916780000</v>
      </c>
      <c r="G193" s="13" t="s">
        <v>31</v>
      </c>
      <c r="H193" s="47">
        <v>39.7226</v>
      </c>
      <c r="I193" s="15"/>
      <c r="J193" s="16"/>
      <c r="K193" s="16"/>
      <c r="L193" s="16"/>
      <c r="M193" s="16"/>
      <c r="N193" s="16"/>
      <c r="O193" s="16"/>
      <c r="P193" s="16"/>
      <c r="Q193" s="16"/>
    </row>
    <row r="194" spans="1:17" s="17" customFormat="1" x14ac:dyDescent="0.25">
      <c r="A194" s="78" t="str">
        <f>A165</f>
        <v>АТ "Укрексімбанк"</v>
      </c>
      <c r="B194" s="117" t="s">
        <v>259</v>
      </c>
      <c r="C194" s="117" t="s">
        <v>211</v>
      </c>
      <c r="D194" s="79" t="s">
        <v>37</v>
      </c>
      <c r="E194" s="121"/>
      <c r="F194" s="106">
        <v>1000000000</v>
      </c>
      <c r="G194" s="13" t="s">
        <v>31</v>
      </c>
      <c r="H194" s="47"/>
      <c r="I194" s="15"/>
      <c r="J194" s="16"/>
      <c r="K194" s="16"/>
      <c r="L194" s="16"/>
      <c r="M194" s="16"/>
      <c r="N194" s="16"/>
      <c r="O194" s="16"/>
      <c r="P194" s="16"/>
      <c r="Q194" s="16"/>
    </row>
    <row r="195" spans="1:17" s="17" customFormat="1" x14ac:dyDescent="0.25">
      <c r="A195" s="78" t="str">
        <f>A171</f>
        <v>АТ "Банк Кредит Дніпро"</v>
      </c>
      <c r="B195" s="117"/>
      <c r="C195" s="117"/>
      <c r="D195" s="79"/>
      <c r="E195" s="121"/>
      <c r="F195" s="106">
        <v>200000000</v>
      </c>
      <c r="G195" s="13" t="s">
        <v>31</v>
      </c>
      <c r="H195" s="47"/>
      <c r="I195" s="15"/>
      <c r="J195" s="16"/>
      <c r="K195" s="16"/>
      <c r="L195" s="16"/>
      <c r="M195" s="16"/>
      <c r="N195" s="16"/>
      <c r="O195" s="16"/>
      <c r="P195" s="16"/>
      <c r="Q195" s="16"/>
    </row>
    <row r="196" spans="1:17" s="17" customFormat="1" x14ac:dyDescent="0.25">
      <c r="A196" s="78" t="str">
        <f>A164</f>
        <v>АТ "ПроКредит Банк"</v>
      </c>
      <c r="B196" s="117"/>
      <c r="C196" s="117"/>
      <c r="D196" s="79"/>
      <c r="E196" s="121"/>
      <c r="F196" s="106">
        <v>350000000</v>
      </c>
      <c r="G196" s="13" t="s">
        <v>31</v>
      </c>
      <c r="H196" s="47"/>
      <c r="I196" s="15"/>
      <c r="J196" s="16"/>
      <c r="K196" s="16"/>
      <c r="L196" s="16"/>
      <c r="M196" s="16"/>
      <c r="N196" s="16"/>
      <c r="O196" s="16"/>
      <c r="P196" s="16"/>
      <c r="Q196" s="16"/>
    </row>
    <row r="197" spans="1:17" s="17" customFormat="1" x14ac:dyDescent="0.25">
      <c r="A197" s="78" t="str">
        <f t="shared" ref="A197" si="0">A161</f>
        <v>АТ КБ "Приватбанк"</v>
      </c>
      <c r="B197" s="117"/>
      <c r="C197" s="117"/>
      <c r="D197" s="79"/>
      <c r="E197" s="121"/>
      <c r="F197" s="106">
        <v>3000000000</v>
      </c>
      <c r="G197" s="13" t="s">
        <v>31</v>
      </c>
      <c r="H197" s="47"/>
      <c r="I197" s="15"/>
      <c r="J197" s="16"/>
      <c r="K197" s="16"/>
      <c r="L197" s="16"/>
      <c r="M197" s="16"/>
      <c r="N197" s="16"/>
      <c r="O197" s="16"/>
      <c r="P197" s="16"/>
      <c r="Q197" s="16"/>
    </row>
    <row r="198" spans="1:17" s="17" customFormat="1" x14ac:dyDescent="0.25">
      <c r="A198" s="78" t="str">
        <f>A176</f>
        <v>ПАТ "МТБ Банк"</v>
      </c>
      <c r="B198" s="117"/>
      <c r="C198" s="117"/>
      <c r="D198" s="79"/>
      <c r="E198" s="121"/>
      <c r="F198" s="106">
        <v>30000000</v>
      </c>
      <c r="G198" s="13" t="s">
        <v>31</v>
      </c>
      <c r="H198" s="47"/>
      <c r="I198" s="15"/>
      <c r="J198" s="16"/>
      <c r="K198" s="16"/>
      <c r="L198" s="16"/>
      <c r="M198" s="16"/>
      <c r="N198" s="16"/>
      <c r="O198" s="16"/>
      <c r="P198" s="16"/>
      <c r="Q198" s="16"/>
    </row>
    <row r="199" spans="1:17" s="17" customFormat="1" x14ac:dyDescent="0.25">
      <c r="A199" s="78" t="str">
        <f>A163</f>
        <v>АТ "ПУМБ"</v>
      </c>
      <c r="B199" s="117"/>
      <c r="C199" s="117"/>
      <c r="D199" s="79"/>
      <c r="E199" s="121"/>
      <c r="F199" s="106">
        <v>1000000000</v>
      </c>
      <c r="G199" s="13" t="s">
        <v>31</v>
      </c>
      <c r="H199" s="47"/>
      <c r="I199" s="15"/>
      <c r="J199" s="16"/>
      <c r="K199" s="16"/>
      <c r="L199" s="16"/>
      <c r="M199" s="16"/>
      <c r="N199" s="16"/>
      <c r="O199" s="16"/>
      <c r="P199" s="16"/>
      <c r="Q199" s="16"/>
    </row>
    <row r="200" spans="1:17" s="17" customFormat="1" x14ac:dyDescent="0.25">
      <c r="A200" s="107" t="s">
        <v>260</v>
      </c>
      <c r="B200" s="117"/>
      <c r="C200" s="117"/>
      <c r="D200" s="79"/>
      <c r="E200" s="121"/>
      <c r="F200" s="106">
        <v>134000000</v>
      </c>
      <c r="G200" s="13" t="s">
        <v>31</v>
      </c>
      <c r="H200" s="47"/>
      <c r="I200" s="15"/>
      <c r="J200" s="16"/>
      <c r="K200" s="16"/>
      <c r="L200" s="16"/>
      <c r="M200" s="16"/>
      <c r="N200" s="16"/>
      <c r="O200" s="16"/>
      <c r="P200" s="16"/>
      <c r="Q200" s="16"/>
    </row>
    <row r="201" spans="1:17" s="17" customFormat="1" x14ac:dyDescent="0.25">
      <c r="A201" s="78" t="str">
        <f>A164</f>
        <v>АТ "ПроКредит Банк"</v>
      </c>
      <c r="B201" s="117"/>
      <c r="C201" s="117"/>
      <c r="D201" s="79"/>
      <c r="E201" s="121"/>
      <c r="F201" s="106">
        <v>100000000</v>
      </c>
      <c r="G201" s="13" t="s">
        <v>31</v>
      </c>
      <c r="H201" s="47"/>
      <c r="I201" s="15"/>
      <c r="J201" s="16"/>
      <c r="K201" s="16"/>
      <c r="L201" s="16"/>
      <c r="M201" s="16"/>
      <c r="N201" s="16"/>
      <c r="O201" s="16"/>
      <c r="P201" s="16"/>
      <c r="Q201" s="16"/>
    </row>
    <row r="202" spans="1:17" s="17" customFormat="1" x14ac:dyDescent="0.25">
      <c r="A202" s="78" t="s">
        <v>261</v>
      </c>
      <c r="B202" s="117"/>
      <c r="C202" s="117"/>
      <c r="D202" s="79"/>
      <c r="E202" s="121"/>
      <c r="F202" s="106">
        <v>1840000000</v>
      </c>
      <c r="G202" s="13" t="s">
        <v>31</v>
      </c>
      <c r="H202" s="47"/>
      <c r="I202" s="15"/>
      <c r="J202" s="16"/>
      <c r="K202" s="16"/>
      <c r="L202" s="16"/>
      <c r="M202" s="16"/>
      <c r="N202" s="16"/>
      <c r="O202" s="16"/>
      <c r="P202" s="16"/>
      <c r="Q202" s="16"/>
    </row>
    <row r="203" spans="1:17" s="17" customFormat="1" ht="27" customHeight="1" x14ac:dyDescent="0.25">
      <c r="A203" s="13" t="s">
        <v>178</v>
      </c>
      <c r="B203" s="78" t="s">
        <v>262</v>
      </c>
      <c r="C203" s="78" t="s">
        <v>263</v>
      </c>
      <c r="D203" s="79" t="s">
        <v>37</v>
      </c>
      <c r="E203" s="81"/>
      <c r="F203" s="106">
        <v>6086788247.5900002</v>
      </c>
      <c r="G203" s="13" t="s">
        <v>31</v>
      </c>
      <c r="H203" s="47"/>
      <c r="I203" s="15"/>
      <c r="J203" s="16"/>
      <c r="K203" s="16"/>
      <c r="L203" s="16"/>
      <c r="M203" s="16"/>
      <c r="N203" s="16"/>
      <c r="O203" s="16"/>
      <c r="P203" s="16"/>
      <c r="Q203" s="16"/>
    </row>
    <row r="204" spans="1:17" s="17" customFormat="1" ht="25.5" customHeight="1" x14ac:dyDescent="0.25">
      <c r="A204" s="78" t="s">
        <v>48</v>
      </c>
      <c r="B204" s="78" t="s">
        <v>262</v>
      </c>
      <c r="C204" s="78" t="s">
        <v>263</v>
      </c>
      <c r="D204" s="79" t="s">
        <v>37</v>
      </c>
      <c r="E204" s="81"/>
      <c r="F204" s="106">
        <v>5979116000</v>
      </c>
      <c r="G204" s="13" t="s">
        <v>31</v>
      </c>
      <c r="H204" s="47"/>
      <c r="I204" s="15"/>
      <c r="J204" s="16"/>
      <c r="K204" s="16"/>
      <c r="L204" s="16"/>
      <c r="M204" s="16"/>
      <c r="N204" s="16"/>
      <c r="O204" s="16"/>
      <c r="P204" s="16"/>
      <c r="Q204" s="16"/>
    </row>
    <row r="205" spans="1:17" s="17" customFormat="1" ht="17.25" customHeight="1" x14ac:dyDescent="0.25">
      <c r="A205" s="78" t="s">
        <v>126</v>
      </c>
      <c r="B205" s="78" t="s">
        <v>264</v>
      </c>
      <c r="C205" s="78" t="s">
        <v>265</v>
      </c>
      <c r="D205" s="79" t="s">
        <v>26</v>
      </c>
      <c r="E205" s="43">
        <v>200000000</v>
      </c>
      <c r="F205" s="106">
        <v>7929219999.999999</v>
      </c>
      <c r="G205" s="13" t="s">
        <v>31</v>
      </c>
      <c r="H205" s="47"/>
      <c r="I205" s="15"/>
      <c r="J205" s="16"/>
      <c r="K205" s="16"/>
      <c r="L205" s="16"/>
      <c r="M205" s="16"/>
      <c r="N205" s="16"/>
      <c r="O205" s="16"/>
      <c r="P205" s="16"/>
      <c r="Q205" s="16"/>
    </row>
    <row r="206" spans="1:17" s="17" customFormat="1" ht="35.25" customHeight="1" x14ac:dyDescent="0.25">
      <c r="A206" s="78" t="s">
        <v>253</v>
      </c>
      <c r="B206" s="78" t="s">
        <v>266</v>
      </c>
      <c r="C206" s="78" t="s">
        <v>267</v>
      </c>
      <c r="D206" s="79" t="s">
        <v>26</v>
      </c>
      <c r="E206" s="43">
        <v>24000000</v>
      </c>
      <c r="F206" s="106">
        <v>1012989600</v>
      </c>
      <c r="G206" s="13" t="s">
        <v>31</v>
      </c>
      <c r="H206" s="47"/>
      <c r="I206" s="15"/>
      <c r="J206" s="16"/>
      <c r="K206" s="16"/>
      <c r="L206" s="16"/>
      <c r="M206" s="16"/>
      <c r="N206" s="16"/>
      <c r="O206" s="16"/>
      <c r="P206" s="16"/>
      <c r="Q206" s="16"/>
    </row>
    <row r="207" spans="1:17" s="51" customFormat="1" x14ac:dyDescent="0.25">
      <c r="A207" s="114">
        <v>2024</v>
      </c>
      <c r="B207" s="114"/>
      <c r="C207" s="114"/>
      <c r="D207" s="114"/>
      <c r="E207" s="114"/>
      <c r="F207" s="104">
        <f>SUM(F208:F237)</f>
        <v>48771534074.119995</v>
      </c>
      <c r="G207" s="104"/>
      <c r="H207" s="48"/>
      <c r="I207" s="49"/>
      <c r="J207" s="50"/>
      <c r="K207" s="50"/>
      <c r="L207" s="50"/>
      <c r="M207" s="50"/>
      <c r="N207" s="50"/>
      <c r="O207" s="50"/>
      <c r="P207" s="50"/>
      <c r="Q207" s="50"/>
    </row>
    <row r="208" spans="1:17" s="55" customFormat="1" ht="13.5" customHeight="1" x14ac:dyDescent="0.25">
      <c r="A208" s="78" t="s">
        <v>238</v>
      </c>
      <c r="B208" s="117" t="s">
        <v>259</v>
      </c>
      <c r="C208" s="117" t="s">
        <v>211</v>
      </c>
      <c r="D208" s="118" t="s">
        <v>37</v>
      </c>
      <c r="E208" s="122"/>
      <c r="F208" s="43">
        <v>100000000</v>
      </c>
      <c r="G208" s="13" t="s">
        <v>31</v>
      </c>
      <c r="H208" s="52"/>
      <c r="I208" s="53"/>
      <c r="J208" s="54"/>
      <c r="K208" s="54"/>
      <c r="L208" s="54"/>
      <c r="M208" s="54"/>
      <c r="N208" s="54"/>
      <c r="O208" s="54"/>
      <c r="P208" s="54"/>
      <c r="Q208" s="54"/>
    </row>
    <row r="209" spans="1:17" s="55" customFormat="1" ht="13.5" customHeight="1" x14ac:dyDescent="0.25">
      <c r="A209" s="78" t="s">
        <v>229</v>
      </c>
      <c r="B209" s="117"/>
      <c r="C209" s="117"/>
      <c r="D209" s="118"/>
      <c r="E209" s="122"/>
      <c r="F209" s="43">
        <v>300000000</v>
      </c>
      <c r="G209" s="13" t="s">
        <v>31</v>
      </c>
      <c r="H209" s="52"/>
      <c r="I209" s="53"/>
      <c r="J209" s="54"/>
      <c r="K209" s="54"/>
      <c r="L209" s="54"/>
      <c r="M209" s="54"/>
      <c r="N209" s="54"/>
      <c r="O209" s="54"/>
      <c r="P209" s="54"/>
      <c r="Q209" s="54"/>
    </row>
    <row r="210" spans="1:17" s="55" customFormat="1" ht="13.5" customHeight="1" x14ac:dyDescent="0.25">
      <c r="A210" s="78" t="s">
        <v>268</v>
      </c>
      <c r="B210" s="117"/>
      <c r="C210" s="117"/>
      <c r="D210" s="118"/>
      <c r="E210" s="122"/>
      <c r="F210" s="43">
        <v>400000000</v>
      </c>
      <c r="G210" s="13" t="s">
        <v>31</v>
      </c>
      <c r="H210" s="52"/>
      <c r="I210" s="53"/>
      <c r="J210" s="54"/>
      <c r="K210" s="54"/>
      <c r="L210" s="54"/>
      <c r="M210" s="54"/>
      <c r="N210" s="54"/>
      <c r="O210" s="54"/>
      <c r="P210" s="54"/>
      <c r="Q210" s="54"/>
    </row>
    <row r="211" spans="1:17" s="55" customFormat="1" ht="12" customHeight="1" x14ac:dyDescent="0.25">
      <c r="A211" s="78" t="s">
        <v>228</v>
      </c>
      <c r="B211" s="117"/>
      <c r="C211" s="117"/>
      <c r="D211" s="118"/>
      <c r="E211" s="122"/>
      <c r="F211" s="43">
        <v>1700000000</v>
      </c>
      <c r="G211" s="13" t="s">
        <v>31</v>
      </c>
      <c r="H211" s="52"/>
      <c r="I211" s="53"/>
      <c r="J211" s="54"/>
      <c r="K211" s="54"/>
      <c r="L211" s="54"/>
      <c r="M211" s="54"/>
      <c r="N211" s="54"/>
      <c r="O211" s="54"/>
      <c r="P211" s="54"/>
      <c r="Q211" s="54"/>
    </row>
    <row r="212" spans="1:17" s="55" customFormat="1" ht="12.75" customHeight="1" x14ac:dyDescent="0.25">
      <c r="A212" s="78" t="s">
        <v>246</v>
      </c>
      <c r="B212" s="117"/>
      <c r="C212" s="117"/>
      <c r="D212" s="118"/>
      <c r="E212" s="122"/>
      <c r="F212" s="43">
        <v>100000000</v>
      </c>
      <c r="G212" s="13" t="s">
        <v>31</v>
      </c>
      <c r="H212" s="52"/>
      <c r="I212" s="53"/>
      <c r="J212" s="54"/>
      <c r="K212" s="54"/>
      <c r="L212" s="54"/>
      <c r="M212" s="54"/>
      <c r="N212" s="54"/>
      <c r="O212" s="54"/>
      <c r="P212" s="54"/>
      <c r="Q212" s="54"/>
    </row>
    <row r="213" spans="1:17" s="55" customFormat="1" ht="14.25" customHeight="1" x14ac:dyDescent="0.25">
      <c r="A213" s="78" t="s">
        <v>260</v>
      </c>
      <c r="B213" s="117"/>
      <c r="C213" s="117"/>
      <c r="D213" s="118"/>
      <c r="E213" s="122"/>
      <c r="F213" s="43">
        <v>135000000</v>
      </c>
      <c r="G213" s="13" t="s">
        <v>31</v>
      </c>
      <c r="H213" s="52"/>
      <c r="I213" s="53"/>
      <c r="J213" s="54"/>
      <c r="K213" s="54"/>
      <c r="L213" s="54"/>
      <c r="M213" s="54"/>
      <c r="N213" s="54"/>
      <c r="O213" s="54"/>
      <c r="P213" s="54"/>
      <c r="Q213" s="54"/>
    </row>
    <row r="214" spans="1:17" s="55" customFormat="1" x14ac:dyDescent="0.25">
      <c r="A214" s="78" t="s">
        <v>269</v>
      </c>
      <c r="B214" s="117"/>
      <c r="C214" s="117"/>
      <c r="D214" s="118"/>
      <c r="E214" s="122"/>
      <c r="F214" s="43">
        <v>90000000</v>
      </c>
      <c r="G214" s="13" t="s">
        <v>31</v>
      </c>
      <c r="H214" s="52"/>
      <c r="I214" s="53"/>
      <c r="J214" s="54"/>
      <c r="K214" s="54"/>
      <c r="L214" s="54"/>
      <c r="M214" s="54"/>
      <c r="N214" s="54"/>
      <c r="O214" s="54"/>
      <c r="P214" s="54"/>
      <c r="Q214" s="54"/>
    </row>
    <row r="215" spans="1:17" s="55" customFormat="1" x14ac:dyDescent="0.25">
      <c r="A215" s="78" t="s">
        <v>215</v>
      </c>
      <c r="B215" s="117"/>
      <c r="C215" s="117"/>
      <c r="D215" s="118"/>
      <c r="E215" s="122"/>
      <c r="F215" s="43">
        <v>60000000</v>
      </c>
      <c r="G215" s="13" t="s">
        <v>31</v>
      </c>
      <c r="H215" s="52"/>
      <c r="I215" s="53"/>
      <c r="J215" s="54"/>
      <c r="K215" s="54"/>
      <c r="L215" s="54"/>
      <c r="M215" s="54"/>
      <c r="N215" s="54"/>
      <c r="O215" s="54"/>
      <c r="P215" s="54"/>
      <c r="Q215" s="54"/>
    </row>
    <row r="216" spans="1:17" s="55" customFormat="1" x14ac:dyDescent="0.25">
      <c r="A216" s="78" t="s">
        <v>270</v>
      </c>
      <c r="B216" s="117"/>
      <c r="C216" s="117"/>
      <c r="D216" s="118"/>
      <c r="E216" s="122"/>
      <c r="F216" s="43">
        <v>200000000</v>
      </c>
      <c r="G216" s="13" t="s">
        <v>31</v>
      </c>
      <c r="H216" s="52"/>
      <c r="I216" s="53"/>
      <c r="J216" s="54"/>
      <c r="K216" s="54"/>
      <c r="L216" s="54"/>
      <c r="M216" s="54"/>
      <c r="N216" s="54"/>
      <c r="O216" s="54"/>
      <c r="P216" s="54"/>
      <c r="Q216" s="54"/>
    </row>
    <row r="217" spans="1:17" s="55" customFormat="1" x14ac:dyDescent="0.25">
      <c r="A217" s="78" t="s">
        <v>231</v>
      </c>
      <c r="B217" s="117"/>
      <c r="C217" s="117"/>
      <c r="D217" s="118"/>
      <c r="E217" s="122"/>
      <c r="F217" s="43">
        <v>100000000</v>
      </c>
      <c r="G217" s="13" t="s">
        <v>31</v>
      </c>
      <c r="H217" s="52"/>
      <c r="I217" s="53"/>
      <c r="J217" s="54"/>
      <c r="K217" s="54"/>
      <c r="L217" s="54"/>
      <c r="M217" s="54"/>
      <c r="N217" s="54"/>
      <c r="O217" s="54"/>
      <c r="P217" s="54"/>
      <c r="Q217" s="54"/>
    </row>
    <row r="218" spans="1:17" s="55" customFormat="1" x14ac:dyDescent="0.25">
      <c r="A218" s="78" t="s">
        <v>210</v>
      </c>
      <c r="B218" s="117"/>
      <c r="C218" s="117"/>
      <c r="D218" s="118"/>
      <c r="E218" s="122"/>
      <c r="F218" s="43">
        <v>272500000</v>
      </c>
      <c r="G218" s="13" t="s">
        <v>31</v>
      </c>
      <c r="H218" s="52"/>
      <c r="I218" s="53"/>
      <c r="J218" s="54"/>
      <c r="K218" s="54"/>
      <c r="L218" s="54"/>
      <c r="M218" s="54"/>
      <c r="N218" s="54"/>
      <c r="O218" s="54"/>
      <c r="P218" s="54"/>
      <c r="Q218" s="54"/>
    </row>
    <row r="219" spans="1:17" s="55" customFormat="1" x14ac:dyDescent="0.25">
      <c r="A219" s="78" t="s">
        <v>271</v>
      </c>
      <c r="B219" s="117"/>
      <c r="C219" s="117"/>
      <c r="D219" s="118"/>
      <c r="E219" s="122"/>
      <c r="F219" s="43">
        <v>200000000</v>
      </c>
      <c r="G219" s="13" t="s">
        <v>31</v>
      </c>
      <c r="H219" s="52"/>
      <c r="I219" s="53"/>
      <c r="J219" s="54"/>
      <c r="K219" s="54"/>
      <c r="L219" s="54"/>
      <c r="M219" s="54"/>
      <c r="N219" s="54"/>
      <c r="O219" s="54"/>
      <c r="P219" s="54"/>
      <c r="Q219" s="54"/>
    </row>
    <row r="220" spans="1:17" s="55" customFormat="1" x14ac:dyDescent="0.25">
      <c r="A220" s="78" t="s">
        <v>272</v>
      </c>
      <c r="B220" s="117"/>
      <c r="C220" s="117"/>
      <c r="D220" s="118"/>
      <c r="E220" s="122"/>
      <c r="F220" s="43">
        <v>70000000</v>
      </c>
      <c r="G220" s="13" t="s">
        <v>31</v>
      </c>
      <c r="H220" s="52"/>
      <c r="I220" s="53"/>
      <c r="J220" s="54"/>
      <c r="K220" s="54"/>
      <c r="L220" s="54"/>
      <c r="M220" s="54"/>
      <c r="N220" s="54"/>
      <c r="O220" s="54"/>
      <c r="P220" s="54"/>
      <c r="Q220" s="54"/>
    </row>
    <row r="221" spans="1:17" s="55" customFormat="1" x14ac:dyDescent="0.25">
      <c r="A221" s="78" t="s">
        <v>273</v>
      </c>
      <c r="B221" s="117"/>
      <c r="C221" s="117"/>
      <c r="D221" s="118"/>
      <c r="E221" s="122"/>
      <c r="F221" s="43">
        <v>30000000</v>
      </c>
      <c r="G221" s="13" t="s">
        <v>31</v>
      </c>
      <c r="H221" s="52"/>
      <c r="I221" s="53"/>
      <c r="J221" s="54"/>
      <c r="K221" s="54"/>
      <c r="L221" s="54"/>
      <c r="M221" s="54"/>
      <c r="N221" s="54"/>
      <c r="O221" s="54"/>
      <c r="P221" s="54"/>
      <c r="Q221" s="54"/>
    </row>
    <row r="222" spans="1:17" s="55" customFormat="1" x14ac:dyDescent="0.25">
      <c r="A222" s="13" t="s">
        <v>178</v>
      </c>
      <c r="B222" s="117"/>
      <c r="C222" s="117"/>
      <c r="D222" s="118"/>
      <c r="E222" s="122"/>
      <c r="F222" s="43">
        <v>4000000000</v>
      </c>
      <c r="G222" s="13" t="s">
        <v>31</v>
      </c>
      <c r="H222" s="52"/>
      <c r="I222" s="53"/>
      <c r="J222" s="54"/>
      <c r="K222" s="54"/>
      <c r="L222" s="54"/>
      <c r="M222" s="54"/>
      <c r="N222" s="54"/>
      <c r="O222" s="54"/>
      <c r="P222" s="54"/>
      <c r="Q222" s="54"/>
    </row>
    <row r="223" spans="1:17" s="55" customFormat="1" ht="24.75" customHeight="1" x14ac:dyDescent="0.25">
      <c r="A223" s="78" t="s">
        <v>48</v>
      </c>
      <c r="B223" s="56" t="s">
        <v>274</v>
      </c>
      <c r="C223" s="117" t="s">
        <v>263</v>
      </c>
      <c r="D223" s="118" t="s">
        <v>37</v>
      </c>
      <c r="E223" s="82"/>
      <c r="F223" s="108">
        <v>692132505.60000002</v>
      </c>
      <c r="G223" s="13" t="s">
        <v>31</v>
      </c>
      <c r="H223" s="52"/>
      <c r="I223" s="53"/>
      <c r="J223" s="54"/>
      <c r="K223" s="54"/>
      <c r="L223" s="54"/>
      <c r="M223" s="54"/>
      <c r="N223" s="54"/>
      <c r="O223" s="54"/>
      <c r="P223" s="54"/>
      <c r="Q223" s="54"/>
    </row>
    <row r="224" spans="1:17" s="55" customFormat="1" ht="21" customHeight="1" x14ac:dyDescent="0.25">
      <c r="A224" s="13" t="s">
        <v>178</v>
      </c>
      <c r="B224" s="56" t="s">
        <v>274</v>
      </c>
      <c r="C224" s="117"/>
      <c r="D224" s="118"/>
      <c r="E224" s="82"/>
      <c r="F224" s="108">
        <v>3589904762.8699999</v>
      </c>
      <c r="G224" s="13" t="s">
        <v>31</v>
      </c>
      <c r="H224" s="52"/>
      <c r="I224" s="53"/>
      <c r="J224" s="54"/>
      <c r="K224" s="54"/>
      <c r="L224" s="54"/>
      <c r="M224" s="54"/>
      <c r="N224" s="54"/>
      <c r="O224" s="54"/>
      <c r="P224" s="54"/>
      <c r="Q224" s="54"/>
    </row>
    <row r="225" spans="1:17" s="55" customFormat="1" ht="21" customHeight="1" x14ac:dyDescent="0.25">
      <c r="A225" s="78" t="s">
        <v>48</v>
      </c>
      <c r="B225" s="56" t="s">
        <v>274</v>
      </c>
      <c r="C225" s="117"/>
      <c r="D225" s="118"/>
      <c r="E225" s="82"/>
      <c r="F225" s="108">
        <v>521300000</v>
      </c>
      <c r="G225" s="13" t="s">
        <v>31</v>
      </c>
      <c r="H225" s="52"/>
      <c r="I225" s="53"/>
      <c r="J225" s="54"/>
      <c r="K225" s="54"/>
      <c r="L225" s="54"/>
      <c r="M225" s="54"/>
      <c r="N225" s="54"/>
      <c r="O225" s="54"/>
      <c r="P225" s="54"/>
      <c r="Q225" s="54"/>
    </row>
    <row r="226" spans="1:17" s="55" customFormat="1" ht="21" customHeight="1" x14ac:dyDescent="0.25">
      <c r="A226" s="13" t="s">
        <v>178</v>
      </c>
      <c r="B226" s="56" t="s">
        <v>274</v>
      </c>
      <c r="C226" s="117"/>
      <c r="D226" s="118"/>
      <c r="E226" s="82"/>
      <c r="F226" s="108">
        <v>425344000</v>
      </c>
      <c r="G226" s="13" t="s">
        <v>11</v>
      </c>
      <c r="H226" s="52"/>
      <c r="I226" s="53"/>
      <c r="J226" s="54"/>
      <c r="K226" s="54"/>
      <c r="L226" s="54"/>
      <c r="M226" s="54"/>
      <c r="N226" s="54"/>
      <c r="O226" s="54"/>
      <c r="P226" s="54"/>
      <c r="Q226" s="54"/>
    </row>
    <row r="227" spans="1:17" s="55" customFormat="1" ht="21" customHeight="1" x14ac:dyDescent="0.25">
      <c r="A227" s="13" t="s">
        <v>178</v>
      </c>
      <c r="B227" s="56" t="s">
        <v>274</v>
      </c>
      <c r="C227" s="117"/>
      <c r="D227" s="118"/>
      <c r="E227" s="82"/>
      <c r="F227" s="108">
        <v>2340025463.1399999</v>
      </c>
      <c r="G227" s="13" t="s">
        <v>31</v>
      </c>
      <c r="H227" s="52"/>
      <c r="I227" s="53"/>
      <c r="J227" s="54"/>
      <c r="K227" s="54"/>
      <c r="L227" s="54"/>
      <c r="M227" s="54"/>
      <c r="N227" s="54"/>
      <c r="O227" s="54"/>
      <c r="P227" s="54"/>
      <c r="Q227" s="54"/>
    </row>
    <row r="228" spans="1:17" s="55" customFormat="1" ht="21" customHeight="1" x14ac:dyDescent="0.25">
      <c r="A228" s="13" t="s">
        <v>178</v>
      </c>
      <c r="B228" s="56" t="s">
        <v>274</v>
      </c>
      <c r="C228" s="117"/>
      <c r="D228" s="118"/>
      <c r="E228" s="82"/>
      <c r="F228" s="108">
        <v>527004189.48000002</v>
      </c>
      <c r="G228" s="13" t="s">
        <v>31</v>
      </c>
      <c r="H228" s="52"/>
      <c r="I228" s="53"/>
      <c r="J228" s="54"/>
      <c r="K228" s="54"/>
      <c r="L228" s="54"/>
      <c r="M228" s="54"/>
      <c r="N228" s="54"/>
      <c r="O228" s="54"/>
      <c r="P228" s="54"/>
      <c r="Q228" s="54"/>
    </row>
    <row r="229" spans="1:17" s="55" customFormat="1" ht="21" customHeight="1" x14ac:dyDescent="0.25">
      <c r="A229" s="78" t="s">
        <v>48</v>
      </c>
      <c r="B229" s="56" t="s">
        <v>274</v>
      </c>
      <c r="C229" s="117"/>
      <c r="D229" s="118"/>
      <c r="E229" s="13"/>
      <c r="F229" s="108">
        <v>6447102000</v>
      </c>
      <c r="G229" s="13" t="s">
        <v>31</v>
      </c>
      <c r="H229" s="52"/>
      <c r="I229" s="53"/>
      <c r="J229" s="54"/>
      <c r="K229" s="54"/>
      <c r="L229" s="54"/>
      <c r="M229" s="54"/>
      <c r="N229" s="54"/>
      <c r="O229" s="54"/>
      <c r="P229" s="54"/>
      <c r="Q229" s="54"/>
    </row>
    <row r="230" spans="1:17" s="55" customFormat="1" ht="21.75" customHeight="1" x14ac:dyDescent="0.25">
      <c r="A230" s="13" t="s">
        <v>178</v>
      </c>
      <c r="B230" s="56" t="s">
        <v>274</v>
      </c>
      <c r="C230" s="117"/>
      <c r="D230" s="118"/>
      <c r="E230" s="13"/>
      <c r="F230" s="108">
        <v>595346593.60000002</v>
      </c>
      <c r="G230" s="13" t="s">
        <v>31</v>
      </c>
      <c r="H230" s="52"/>
      <c r="I230" s="53"/>
      <c r="J230" s="54"/>
      <c r="K230" s="54"/>
      <c r="L230" s="54"/>
      <c r="M230" s="54"/>
      <c r="N230" s="54"/>
      <c r="O230" s="54"/>
      <c r="P230" s="54"/>
      <c r="Q230" s="54"/>
    </row>
    <row r="231" spans="1:17" s="55" customFormat="1" ht="34.200000000000003" customHeight="1" x14ac:dyDescent="0.25">
      <c r="A231" s="13" t="s">
        <v>275</v>
      </c>
      <c r="B231" s="56" t="s">
        <v>274</v>
      </c>
      <c r="C231" s="117"/>
      <c r="D231" s="118"/>
      <c r="E231" s="13"/>
      <c r="F231" s="108">
        <v>2885064120</v>
      </c>
      <c r="G231" s="13" t="s">
        <v>11</v>
      </c>
      <c r="H231" s="52"/>
      <c r="I231" s="53"/>
      <c r="J231" s="54"/>
      <c r="K231" s="54"/>
      <c r="L231" s="54"/>
      <c r="M231" s="54"/>
      <c r="N231" s="54"/>
      <c r="O231" s="54"/>
      <c r="P231" s="54"/>
      <c r="Q231" s="54"/>
    </row>
    <row r="232" spans="1:17" s="55" customFormat="1" ht="21" customHeight="1" x14ac:dyDescent="0.25">
      <c r="A232" s="13" t="s">
        <v>178</v>
      </c>
      <c r="B232" s="56" t="s">
        <v>274</v>
      </c>
      <c r="C232" s="117"/>
      <c r="D232" s="118"/>
      <c r="E232" s="13"/>
      <c r="F232" s="108">
        <v>2379228079.4299998</v>
      </c>
      <c r="G232" s="13" t="s">
        <v>31</v>
      </c>
      <c r="H232" s="52"/>
      <c r="I232" s="53"/>
      <c r="J232" s="54"/>
      <c r="K232" s="54"/>
      <c r="L232" s="54"/>
      <c r="M232" s="54"/>
      <c r="N232" s="54"/>
      <c r="O232" s="54"/>
      <c r="P232" s="54"/>
      <c r="Q232" s="54"/>
    </row>
    <row r="233" spans="1:17" s="55" customFormat="1" ht="21" customHeight="1" x14ac:dyDescent="0.25">
      <c r="A233" s="78" t="s">
        <v>48</v>
      </c>
      <c r="B233" s="56" t="s">
        <v>274</v>
      </c>
      <c r="C233" s="117"/>
      <c r="D233" s="118"/>
      <c r="E233" s="13"/>
      <c r="F233" s="108">
        <v>593794000</v>
      </c>
      <c r="G233" s="13" t="s">
        <v>31</v>
      </c>
      <c r="H233" s="52"/>
      <c r="I233" s="53"/>
      <c r="J233" s="54"/>
      <c r="K233" s="54"/>
      <c r="L233" s="54"/>
      <c r="M233" s="54"/>
      <c r="N233" s="54"/>
      <c r="O233" s="54"/>
      <c r="P233" s="54"/>
      <c r="Q233" s="54"/>
    </row>
    <row r="234" spans="1:17" s="55" customFormat="1" ht="26.25" customHeight="1" x14ac:dyDescent="0.25">
      <c r="A234" s="78" t="s">
        <v>126</v>
      </c>
      <c r="B234" s="78" t="s">
        <v>276</v>
      </c>
      <c r="C234" s="78" t="s">
        <v>277</v>
      </c>
      <c r="D234" s="79" t="s">
        <v>26</v>
      </c>
      <c r="E234" s="43">
        <v>150000000</v>
      </c>
      <c r="F234" s="106">
        <v>6208185000</v>
      </c>
      <c r="G234" s="13" t="s">
        <v>31</v>
      </c>
      <c r="H234" s="57"/>
      <c r="I234" s="53"/>
      <c r="J234" s="54"/>
      <c r="K234" s="54"/>
      <c r="L234" s="54"/>
      <c r="M234" s="54"/>
      <c r="N234" s="54"/>
      <c r="O234" s="54"/>
      <c r="P234" s="54"/>
      <c r="Q234" s="54"/>
    </row>
    <row r="235" spans="1:17" s="55" customFormat="1" ht="36.6" customHeight="1" x14ac:dyDescent="0.25">
      <c r="A235" s="78" t="s">
        <v>253</v>
      </c>
      <c r="B235" s="78" t="s">
        <v>276</v>
      </c>
      <c r="C235" s="78" t="s">
        <v>278</v>
      </c>
      <c r="D235" s="79" t="s">
        <v>26</v>
      </c>
      <c r="E235" s="43">
        <v>30400000</v>
      </c>
      <c r="F235" s="106">
        <v>1333675360</v>
      </c>
      <c r="G235" s="13" t="s">
        <v>31</v>
      </c>
      <c r="H235" s="57"/>
      <c r="I235" s="53"/>
      <c r="J235" s="54"/>
      <c r="K235" s="54"/>
      <c r="L235" s="54"/>
      <c r="M235" s="54"/>
      <c r="N235" s="54"/>
      <c r="O235" s="54"/>
      <c r="P235" s="54"/>
      <c r="Q235" s="54"/>
    </row>
    <row r="236" spans="1:17" s="55" customFormat="1" ht="19.5" customHeight="1" x14ac:dyDescent="0.25">
      <c r="A236" s="78" t="s">
        <v>126</v>
      </c>
      <c r="B236" s="78" t="s">
        <v>279</v>
      </c>
      <c r="C236" s="78" t="s">
        <v>280</v>
      </c>
      <c r="D236" s="79" t="s">
        <v>26</v>
      </c>
      <c r="E236" s="43">
        <v>80000000</v>
      </c>
      <c r="F236" s="106">
        <v>3514128000</v>
      </c>
      <c r="G236" s="13" t="s">
        <v>31</v>
      </c>
      <c r="H236" s="52"/>
      <c r="I236" s="53"/>
      <c r="J236" s="54"/>
      <c r="K236" s="54"/>
      <c r="L236" s="54"/>
      <c r="M236" s="54"/>
      <c r="N236" s="54"/>
      <c r="O236" s="54"/>
      <c r="P236" s="54"/>
      <c r="Q236" s="54"/>
    </row>
    <row r="237" spans="1:17" s="55" customFormat="1" ht="25.5" customHeight="1" x14ac:dyDescent="0.25">
      <c r="A237" s="78" t="s">
        <v>126</v>
      </c>
      <c r="B237" s="78" t="s">
        <v>252</v>
      </c>
      <c r="C237" s="78" t="s">
        <v>319</v>
      </c>
      <c r="D237" s="79" t="s">
        <v>26</v>
      </c>
      <c r="E237" s="43">
        <v>200000000</v>
      </c>
      <c r="F237" s="43">
        <v>8961800000</v>
      </c>
      <c r="G237" s="35" t="s">
        <v>11</v>
      </c>
      <c r="H237" s="52"/>
      <c r="I237" s="53"/>
      <c r="J237" s="54"/>
      <c r="K237" s="54"/>
      <c r="L237" s="54"/>
      <c r="M237" s="54"/>
      <c r="N237" s="54"/>
      <c r="O237" s="54"/>
      <c r="P237" s="54"/>
      <c r="Q237" s="54"/>
    </row>
    <row r="238" spans="1:17" s="51" customFormat="1" x14ac:dyDescent="0.25">
      <c r="A238" s="114">
        <v>2025</v>
      </c>
      <c r="B238" s="114"/>
      <c r="C238" s="114"/>
      <c r="D238" s="114"/>
      <c r="E238" s="114"/>
      <c r="F238" s="104">
        <f>SUM(F239:F305)</f>
        <v>73052613690.869995</v>
      </c>
      <c r="G238" s="104"/>
      <c r="H238" s="48"/>
      <c r="I238" s="49"/>
      <c r="J238" s="50"/>
      <c r="K238" s="50"/>
      <c r="L238" s="50"/>
      <c r="M238" s="50"/>
      <c r="N238" s="50"/>
      <c r="O238" s="50"/>
      <c r="P238" s="50"/>
      <c r="Q238" s="50"/>
    </row>
    <row r="239" spans="1:17" s="55" customFormat="1" ht="21.6" customHeight="1" x14ac:dyDescent="0.25">
      <c r="A239" s="78" t="s">
        <v>126</v>
      </c>
      <c r="B239" s="78" t="s">
        <v>250</v>
      </c>
      <c r="C239" s="78" t="s">
        <v>281</v>
      </c>
      <c r="D239" s="79" t="s">
        <v>26</v>
      </c>
      <c r="E239" s="43">
        <v>200000000</v>
      </c>
      <c r="F239" s="106">
        <v>8774700000</v>
      </c>
      <c r="G239" s="13" t="s">
        <v>31</v>
      </c>
      <c r="H239" s="52"/>
      <c r="I239" s="53"/>
      <c r="J239" s="54"/>
      <c r="K239" s="54"/>
      <c r="L239" s="54"/>
      <c r="M239" s="54"/>
      <c r="N239" s="54"/>
      <c r="O239" s="54"/>
      <c r="P239" s="54"/>
      <c r="Q239" s="54"/>
    </row>
    <row r="240" spans="1:17" s="55" customFormat="1" ht="30" customHeight="1" x14ac:dyDescent="0.25">
      <c r="A240" s="78" t="s">
        <v>126</v>
      </c>
      <c r="B240" s="78" t="s">
        <v>252</v>
      </c>
      <c r="C240" s="78" t="s">
        <v>282</v>
      </c>
      <c r="D240" s="79" t="s">
        <v>26</v>
      </c>
      <c r="E240" s="43">
        <v>270000000</v>
      </c>
      <c r="F240" s="43">
        <v>12651174000</v>
      </c>
      <c r="G240" s="13" t="s">
        <v>31</v>
      </c>
      <c r="H240" s="52"/>
      <c r="I240" s="53"/>
      <c r="J240" s="54"/>
      <c r="K240" s="54"/>
      <c r="L240" s="54"/>
      <c r="M240" s="54"/>
      <c r="N240" s="54"/>
      <c r="O240" s="54"/>
      <c r="P240" s="54"/>
      <c r="Q240" s="54"/>
    </row>
    <row r="241" spans="1:17" s="55" customFormat="1" ht="31.2" customHeight="1" x14ac:dyDescent="0.25">
      <c r="A241" s="78" t="s">
        <v>313</v>
      </c>
      <c r="B241" s="78" t="s">
        <v>283</v>
      </c>
      <c r="C241" s="78" t="s">
        <v>284</v>
      </c>
      <c r="D241" s="79" t="s">
        <v>26</v>
      </c>
      <c r="E241" s="43">
        <v>36400000</v>
      </c>
      <c r="F241" s="106">
        <v>1708182840</v>
      </c>
      <c r="G241" s="13" t="s">
        <v>31</v>
      </c>
      <c r="H241" s="52"/>
      <c r="I241" s="53"/>
      <c r="J241" s="54"/>
      <c r="K241" s="54"/>
      <c r="L241" s="54"/>
      <c r="M241" s="54"/>
      <c r="N241" s="54"/>
      <c r="O241" s="54"/>
      <c r="P241" s="54"/>
      <c r="Q241" s="54"/>
    </row>
    <row r="242" spans="1:17" s="55" customFormat="1" ht="34.200000000000003" customHeight="1" x14ac:dyDescent="0.25">
      <c r="A242" s="78" t="s">
        <v>126</v>
      </c>
      <c r="B242" s="78" t="s">
        <v>285</v>
      </c>
      <c r="C242" s="78" t="s">
        <v>286</v>
      </c>
      <c r="D242" s="79" t="s">
        <v>26</v>
      </c>
      <c r="E242" s="43">
        <v>300000000</v>
      </c>
      <c r="F242" s="43">
        <v>14307780000</v>
      </c>
      <c r="G242" s="13" t="s">
        <v>31</v>
      </c>
      <c r="H242" s="52"/>
      <c r="I242" s="53"/>
      <c r="J242" s="54"/>
      <c r="K242" s="54"/>
      <c r="L242" s="54"/>
      <c r="M242" s="54"/>
      <c r="N242" s="54"/>
      <c r="O242" s="54"/>
      <c r="P242" s="54"/>
      <c r="Q242" s="54"/>
    </row>
    <row r="243" spans="1:17" s="55" customFormat="1" ht="55.2" customHeight="1" x14ac:dyDescent="0.25">
      <c r="A243" s="78" t="s">
        <v>28</v>
      </c>
      <c r="B243" s="78" t="s">
        <v>250</v>
      </c>
      <c r="C243" s="78" t="s">
        <v>292</v>
      </c>
      <c r="D243" s="79" t="s">
        <v>249</v>
      </c>
      <c r="E243" s="43">
        <v>70000000</v>
      </c>
      <c r="F243" s="43">
        <v>2893807000</v>
      </c>
      <c r="G243" s="13" t="s">
        <v>31</v>
      </c>
      <c r="H243" s="52"/>
      <c r="I243" s="53"/>
      <c r="J243" s="54"/>
      <c r="K243" s="54"/>
      <c r="L243" s="54"/>
      <c r="M243" s="54"/>
      <c r="N243" s="54"/>
      <c r="O243" s="54"/>
      <c r="P243" s="54"/>
      <c r="Q243" s="54"/>
    </row>
    <row r="244" spans="1:17" s="55" customFormat="1" ht="43.2" customHeight="1" x14ac:dyDescent="0.25">
      <c r="A244" s="78" t="s">
        <v>126</v>
      </c>
      <c r="B244" s="78" t="s">
        <v>293</v>
      </c>
      <c r="C244" s="78" t="s">
        <v>294</v>
      </c>
      <c r="D244" s="79" t="s">
        <v>26</v>
      </c>
      <c r="E244" s="43">
        <v>160000000</v>
      </c>
      <c r="F244" s="43">
        <v>7915600000</v>
      </c>
      <c r="G244" s="13" t="s">
        <v>31</v>
      </c>
      <c r="H244" s="52"/>
      <c r="I244" s="53"/>
      <c r="J244" s="54"/>
      <c r="K244" s="54"/>
      <c r="L244" s="54"/>
      <c r="M244" s="54"/>
      <c r="N244" s="54"/>
      <c r="O244" s="54"/>
      <c r="P244" s="54"/>
      <c r="Q244" s="54"/>
    </row>
    <row r="245" spans="1:17" s="55" customFormat="1" ht="27" customHeight="1" x14ac:dyDescent="0.25">
      <c r="A245" s="78" t="s">
        <v>315</v>
      </c>
      <c r="B245" s="78" t="s">
        <v>285</v>
      </c>
      <c r="C245" s="78" t="s">
        <v>295</v>
      </c>
      <c r="D245" s="79" t="s">
        <v>26</v>
      </c>
      <c r="E245" s="43">
        <v>180000000</v>
      </c>
      <c r="F245" s="43">
        <v>8919936000</v>
      </c>
      <c r="G245" s="13" t="s">
        <v>31</v>
      </c>
      <c r="H245" s="52"/>
      <c r="I245" s="53"/>
      <c r="J245" s="54"/>
      <c r="K245" s="54"/>
      <c r="L245" s="54"/>
      <c r="M245" s="54"/>
      <c r="N245" s="54"/>
      <c r="O245" s="54"/>
      <c r="P245" s="54"/>
      <c r="Q245" s="54"/>
    </row>
    <row r="246" spans="1:17" s="55" customFormat="1" ht="15" customHeight="1" x14ac:dyDescent="0.25">
      <c r="A246" s="109" t="s">
        <v>296</v>
      </c>
      <c r="B246" s="125" t="s">
        <v>259</v>
      </c>
      <c r="C246" s="117" t="s">
        <v>211</v>
      </c>
      <c r="D246" s="118" t="s">
        <v>37</v>
      </c>
      <c r="E246" s="43"/>
      <c r="F246" s="43">
        <v>400000000</v>
      </c>
      <c r="G246" s="13" t="s">
        <v>31</v>
      </c>
      <c r="H246" s="52"/>
      <c r="I246" s="53"/>
      <c r="J246" s="54"/>
      <c r="K246" s="54"/>
      <c r="L246" s="54"/>
      <c r="M246" s="54"/>
      <c r="N246" s="54"/>
      <c r="O246" s="54"/>
      <c r="P246" s="54"/>
      <c r="Q246" s="54"/>
    </row>
    <row r="247" spans="1:17" s="55" customFormat="1" ht="16.8" customHeight="1" x14ac:dyDescent="0.25">
      <c r="A247" s="109" t="s">
        <v>297</v>
      </c>
      <c r="B247" s="125"/>
      <c r="C247" s="117"/>
      <c r="D247" s="118"/>
      <c r="E247" s="43"/>
      <c r="F247" s="43">
        <v>500000000</v>
      </c>
      <c r="G247" s="13" t="s">
        <v>31</v>
      </c>
      <c r="H247" s="52"/>
      <c r="I247" s="53"/>
      <c r="J247" s="54"/>
      <c r="K247" s="54"/>
      <c r="L247" s="54"/>
      <c r="M247" s="54"/>
      <c r="N247" s="54"/>
      <c r="O247" s="54"/>
      <c r="P247" s="54"/>
      <c r="Q247" s="54"/>
    </row>
    <row r="248" spans="1:17" s="55" customFormat="1" x14ac:dyDescent="0.25">
      <c r="A248" s="109" t="s">
        <v>298</v>
      </c>
      <c r="B248" s="125"/>
      <c r="C248" s="117"/>
      <c r="D248" s="118"/>
      <c r="E248" s="43"/>
      <c r="F248" s="43">
        <v>345200000</v>
      </c>
      <c r="G248" s="13" t="s">
        <v>31</v>
      </c>
      <c r="H248" s="52"/>
      <c r="I248" s="53"/>
      <c r="J248" s="54"/>
      <c r="K248" s="54"/>
      <c r="L248" s="54"/>
      <c r="M248" s="54"/>
      <c r="N248" s="54"/>
      <c r="O248" s="54"/>
      <c r="P248" s="54"/>
      <c r="Q248" s="54"/>
    </row>
    <row r="249" spans="1:17" s="55" customFormat="1" x14ac:dyDescent="0.25">
      <c r="A249" s="109" t="s">
        <v>299</v>
      </c>
      <c r="B249" s="125"/>
      <c r="C249" s="117"/>
      <c r="D249" s="118"/>
      <c r="E249" s="43"/>
      <c r="F249" s="43">
        <v>200000000</v>
      </c>
      <c r="G249" s="13" t="s">
        <v>31</v>
      </c>
      <c r="H249" s="52"/>
      <c r="I249" s="53"/>
      <c r="J249" s="54"/>
      <c r="K249" s="54"/>
      <c r="L249" s="54"/>
      <c r="M249" s="54"/>
      <c r="N249" s="54"/>
      <c r="O249" s="54"/>
      <c r="P249" s="54"/>
      <c r="Q249" s="54"/>
    </row>
    <row r="250" spans="1:17" s="55" customFormat="1" ht="15" customHeight="1" x14ac:dyDescent="0.25">
      <c r="A250" s="109" t="s">
        <v>300</v>
      </c>
      <c r="B250" s="125"/>
      <c r="C250" s="117"/>
      <c r="D250" s="118"/>
      <c r="E250" s="43"/>
      <c r="F250" s="43">
        <v>130000000</v>
      </c>
      <c r="G250" s="13" t="s">
        <v>31</v>
      </c>
      <c r="H250" s="52"/>
      <c r="I250" s="53"/>
      <c r="J250" s="54"/>
      <c r="K250" s="54"/>
      <c r="L250" s="54"/>
      <c r="M250" s="54"/>
      <c r="N250" s="54"/>
      <c r="O250" s="54"/>
      <c r="P250" s="54"/>
      <c r="Q250" s="54"/>
    </row>
    <row r="251" spans="1:17" s="55" customFormat="1" x14ac:dyDescent="0.25">
      <c r="A251" s="109" t="s">
        <v>301</v>
      </c>
      <c r="B251" s="125"/>
      <c r="C251" s="117"/>
      <c r="D251" s="118"/>
      <c r="E251" s="43"/>
      <c r="F251" s="43">
        <v>110000000</v>
      </c>
      <c r="G251" s="13" t="s">
        <v>31</v>
      </c>
      <c r="H251" s="52"/>
      <c r="I251" s="53"/>
      <c r="J251" s="54"/>
      <c r="K251" s="54"/>
      <c r="L251" s="54"/>
      <c r="M251" s="54"/>
      <c r="N251" s="54"/>
      <c r="O251" s="54"/>
      <c r="P251" s="54"/>
      <c r="Q251" s="54"/>
    </row>
    <row r="252" spans="1:17" s="55" customFormat="1" ht="14.4" customHeight="1" x14ac:dyDescent="0.25">
      <c r="A252" s="109" t="s">
        <v>302</v>
      </c>
      <c r="B252" s="125"/>
      <c r="C252" s="117"/>
      <c r="D252" s="118"/>
      <c r="E252" s="43"/>
      <c r="F252" s="43">
        <v>89500000</v>
      </c>
      <c r="G252" s="13" t="s">
        <v>31</v>
      </c>
      <c r="H252" s="52"/>
      <c r="I252" s="53"/>
      <c r="J252" s="54"/>
      <c r="K252" s="54"/>
      <c r="L252" s="54"/>
      <c r="M252" s="54"/>
      <c r="N252" s="54"/>
      <c r="O252" s="54"/>
      <c r="P252" s="54"/>
      <c r="Q252" s="54"/>
    </row>
    <row r="253" spans="1:17" s="55" customFormat="1" x14ac:dyDescent="0.25">
      <c r="A253" s="109" t="s">
        <v>303</v>
      </c>
      <c r="B253" s="125"/>
      <c r="C253" s="117"/>
      <c r="D253" s="118"/>
      <c r="E253" s="43"/>
      <c r="F253" s="43">
        <v>65000000</v>
      </c>
      <c r="G253" s="13" t="s">
        <v>31</v>
      </c>
      <c r="H253" s="52"/>
      <c r="I253" s="53"/>
      <c r="J253" s="54"/>
      <c r="K253" s="54"/>
      <c r="L253" s="54"/>
      <c r="M253" s="54"/>
      <c r="N253" s="54"/>
      <c r="O253" s="54"/>
      <c r="P253" s="54"/>
      <c r="Q253" s="54"/>
    </row>
    <row r="254" spans="1:17" s="55" customFormat="1" x14ac:dyDescent="0.25">
      <c r="A254" s="109" t="s">
        <v>304</v>
      </c>
      <c r="B254" s="125"/>
      <c r="C254" s="117"/>
      <c r="D254" s="118"/>
      <c r="E254" s="43"/>
      <c r="F254" s="43">
        <v>45000000</v>
      </c>
      <c r="G254" s="13" t="s">
        <v>31</v>
      </c>
      <c r="H254" s="52"/>
      <c r="I254" s="53"/>
      <c r="J254" s="54"/>
      <c r="K254" s="54"/>
      <c r="L254" s="54"/>
      <c r="M254" s="54"/>
      <c r="N254" s="54"/>
      <c r="O254" s="54"/>
      <c r="P254" s="54"/>
      <c r="Q254" s="54"/>
    </row>
    <row r="255" spans="1:17" s="55" customFormat="1" x14ac:dyDescent="0.25">
      <c r="A255" s="109" t="s">
        <v>305</v>
      </c>
      <c r="B255" s="125"/>
      <c r="C255" s="117"/>
      <c r="D255" s="118"/>
      <c r="E255" s="43"/>
      <c r="F255" s="43">
        <v>3000000000</v>
      </c>
      <c r="G255" s="13" t="s">
        <v>31</v>
      </c>
      <c r="H255" s="52"/>
      <c r="I255" s="53"/>
      <c r="J255" s="54"/>
      <c r="K255" s="54"/>
      <c r="L255" s="54"/>
      <c r="M255" s="54"/>
      <c r="N255" s="54"/>
      <c r="O255" s="54"/>
      <c r="P255" s="54"/>
      <c r="Q255" s="54"/>
    </row>
    <row r="256" spans="1:17" s="55" customFormat="1" x14ac:dyDescent="0.25">
      <c r="A256" s="109" t="s">
        <v>306</v>
      </c>
      <c r="B256" s="125"/>
      <c r="C256" s="117"/>
      <c r="D256" s="118"/>
      <c r="E256" s="43"/>
      <c r="F256" s="43">
        <v>3000000000</v>
      </c>
      <c r="G256" s="13" t="s">
        <v>31</v>
      </c>
      <c r="H256" s="52"/>
      <c r="I256" s="53"/>
      <c r="J256" s="54"/>
      <c r="K256" s="54"/>
      <c r="L256" s="54"/>
      <c r="M256" s="54"/>
      <c r="N256" s="54"/>
      <c r="O256" s="54"/>
      <c r="P256" s="54"/>
      <c r="Q256" s="54"/>
    </row>
    <row r="257" spans="1:257" s="55" customFormat="1" x14ac:dyDescent="0.25">
      <c r="A257" s="109" t="s">
        <v>307</v>
      </c>
      <c r="B257" s="125"/>
      <c r="C257" s="117"/>
      <c r="D257" s="118"/>
      <c r="E257" s="43"/>
      <c r="F257" s="43">
        <v>2000000000</v>
      </c>
      <c r="G257" s="13" t="s">
        <v>31</v>
      </c>
      <c r="H257" s="52"/>
      <c r="I257" s="53"/>
      <c r="J257" s="54"/>
      <c r="K257" s="54"/>
      <c r="L257" s="54"/>
      <c r="M257" s="54"/>
      <c r="N257" s="54"/>
      <c r="O257" s="54"/>
      <c r="P257" s="54"/>
      <c r="Q257" s="54"/>
    </row>
    <row r="258" spans="1:257" s="55" customFormat="1" x14ac:dyDescent="0.25">
      <c r="A258" s="109" t="s">
        <v>308</v>
      </c>
      <c r="B258" s="125"/>
      <c r="C258" s="117"/>
      <c r="D258" s="118"/>
      <c r="E258" s="43"/>
      <c r="F258" s="43">
        <v>2000000000</v>
      </c>
      <c r="G258" s="13" t="s">
        <v>31</v>
      </c>
      <c r="H258" s="52"/>
      <c r="I258" s="53"/>
      <c r="J258" s="54"/>
      <c r="K258" s="54"/>
      <c r="L258" s="54"/>
      <c r="M258" s="54"/>
      <c r="N258" s="54"/>
      <c r="O258" s="54"/>
      <c r="P258" s="54"/>
      <c r="Q258" s="54"/>
    </row>
    <row r="259" spans="1:257" s="55" customFormat="1" x14ac:dyDescent="0.25">
      <c r="A259" s="109" t="s">
        <v>309</v>
      </c>
      <c r="B259" s="125"/>
      <c r="C259" s="117"/>
      <c r="D259" s="118"/>
      <c r="E259" s="43"/>
      <c r="F259" s="43">
        <v>500000000</v>
      </c>
      <c r="G259" s="13" t="s">
        <v>31</v>
      </c>
      <c r="H259" s="52"/>
      <c r="I259" s="53"/>
      <c r="J259" s="54"/>
      <c r="K259" s="54"/>
      <c r="L259" s="54"/>
      <c r="M259" s="54"/>
      <c r="N259" s="54"/>
      <c r="O259" s="54"/>
      <c r="P259" s="54"/>
      <c r="Q259" s="54"/>
    </row>
    <row r="260" spans="1:257" s="55" customFormat="1" x14ac:dyDescent="0.25">
      <c r="A260" s="109" t="s">
        <v>310</v>
      </c>
      <c r="B260" s="125"/>
      <c r="C260" s="117"/>
      <c r="D260" s="118"/>
      <c r="E260" s="43"/>
      <c r="F260" s="43">
        <v>250000000</v>
      </c>
      <c r="G260" s="13" t="s">
        <v>31</v>
      </c>
      <c r="H260" s="52"/>
      <c r="I260" s="53"/>
      <c r="J260" s="54"/>
      <c r="K260" s="54"/>
      <c r="L260" s="54"/>
      <c r="M260" s="54"/>
      <c r="N260" s="54"/>
      <c r="O260" s="54"/>
      <c r="P260" s="54"/>
      <c r="Q260" s="54"/>
    </row>
    <row r="261" spans="1:257" s="55" customFormat="1" x14ac:dyDescent="0.25">
      <c r="A261" s="109" t="s">
        <v>311</v>
      </c>
      <c r="B261" s="125"/>
      <c r="C261" s="117"/>
      <c r="D261" s="118"/>
      <c r="E261" s="43"/>
      <c r="F261" s="43">
        <v>50000000</v>
      </c>
      <c r="G261" s="13" t="s">
        <v>31</v>
      </c>
      <c r="H261" s="52"/>
      <c r="I261" s="53"/>
      <c r="J261" s="54"/>
      <c r="K261" s="54"/>
      <c r="L261" s="54"/>
      <c r="M261" s="54"/>
      <c r="N261" s="54"/>
      <c r="O261" s="54"/>
      <c r="P261" s="54"/>
      <c r="Q261" s="54"/>
    </row>
    <row r="262" spans="1:257" s="55" customFormat="1" ht="28.2" customHeight="1" x14ac:dyDescent="0.25">
      <c r="A262" s="109" t="s">
        <v>305</v>
      </c>
      <c r="B262" s="78" t="s">
        <v>274</v>
      </c>
      <c r="C262" s="117" t="s">
        <v>263</v>
      </c>
      <c r="D262" s="118" t="s">
        <v>37</v>
      </c>
      <c r="E262" s="43"/>
      <c r="F262" s="43">
        <v>1547400445.28</v>
      </c>
      <c r="G262" s="13" t="s">
        <v>31</v>
      </c>
      <c r="H262" s="52"/>
      <c r="I262" s="53"/>
      <c r="J262" s="54"/>
      <c r="K262" s="54"/>
      <c r="L262" s="54"/>
      <c r="M262" s="54"/>
      <c r="N262" s="54"/>
      <c r="O262" s="54"/>
      <c r="P262" s="54"/>
      <c r="Q262" s="54"/>
    </row>
    <row r="263" spans="1:257" s="55" customFormat="1" ht="29.4" customHeight="1" x14ac:dyDescent="0.25">
      <c r="A263" s="109" t="s">
        <v>227</v>
      </c>
      <c r="B263" s="78" t="s">
        <v>274</v>
      </c>
      <c r="C263" s="117"/>
      <c r="D263" s="118"/>
      <c r="E263" s="43"/>
      <c r="F263" s="43">
        <v>707883196.37</v>
      </c>
      <c r="G263" s="13" t="s">
        <v>31</v>
      </c>
      <c r="H263" s="52"/>
      <c r="I263" s="53"/>
      <c r="J263" s="54"/>
      <c r="K263" s="54"/>
      <c r="L263" s="54"/>
      <c r="M263" s="54"/>
      <c r="N263" s="54"/>
      <c r="O263" s="54"/>
      <c r="P263" s="54"/>
      <c r="Q263" s="54"/>
    </row>
    <row r="264" spans="1:257" s="55" customFormat="1" ht="27" customHeight="1" x14ac:dyDescent="0.25">
      <c r="A264" s="109" t="s">
        <v>227</v>
      </c>
      <c r="B264" s="78" t="s">
        <v>274</v>
      </c>
      <c r="C264" s="117"/>
      <c r="D264" s="118"/>
      <c r="E264" s="43"/>
      <c r="F264" s="43">
        <v>64906014.149999999</v>
      </c>
      <c r="G264" s="13" t="s">
        <v>31</v>
      </c>
      <c r="H264" s="52"/>
      <c r="I264" s="53"/>
      <c r="J264" s="54"/>
      <c r="K264" s="54"/>
      <c r="L264" s="54"/>
      <c r="M264" s="54"/>
      <c r="N264" s="54"/>
      <c r="O264" s="54"/>
      <c r="P264" s="54"/>
      <c r="Q264" s="54"/>
    </row>
    <row r="265" spans="1:257" s="55" customFormat="1" ht="28.8" customHeight="1" x14ac:dyDescent="0.25">
      <c r="A265" s="109" t="s">
        <v>227</v>
      </c>
      <c r="B265" s="78" t="s">
        <v>274</v>
      </c>
      <c r="C265" s="117"/>
      <c r="D265" s="118"/>
      <c r="E265" s="43"/>
      <c r="F265" s="43">
        <v>876544195.07000005</v>
      </c>
      <c r="G265" s="13" t="s">
        <v>31</v>
      </c>
      <c r="H265" s="52"/>
      <c r="I265" s="53"/>
      <c r="J265" s="54"/>
      <c r="K265" s="54"/>
      <c r="L265" s="54"/>
      <c r="M265" s="54"/>
      <c r="N265" s="54"/>
      <c r="O265" s="54"/>
      <c r="P265" s="54"/>
      <c r="Q265" s="54"/>
    </row>
    <row r="266" spans="1:257" s="7" customFormat="1" ht="12.75" customHeight="1" x14ac:dyDescent="0.25">
      <c r="A266" s="124" t="s">
        <v>287</v>
      </c>
      <c r="B266" s="124"/>
      <c r="C266" s="124"/>
      <c r="D266" s="58"/>
      <c r="E266" s="59"/>
      <c r="G266" s="33"/>
      <c r="H266" s="8"/>
      <c r="I266" s="9"/>
    </row>
    <row r="267" spans="1:257" s="7" customFormat="1" x14ac:dyDescent="0.25">
      <c r="A267" s="123" t="s">
        <v>288</v>
      </c>
      <c r="B267" s="123"/>
      <c r="C267" s="123"/>
      <c r="D267" s="123"/>
      <c r="E267" s="123"/>
      <c r="F267" s="123"/>
      <c r="G267" s="123"/>
      <c r="H267" s="60"/>
      <c r="I267" s="60"/>
      <c r="J267" s="61"/>
      <c r="K267" s="123"/>
      <c r="L267" s="123"/>
      <c r="M267" s="123"/>
      <c r="N267" s="123"/>
      <c r="O267" s="123"/>
      <c r="P267" s="123"/>
      <c r="Q267" s="123"/>
      <c r="R267" s="123"/>
      <c r="S267" s="123"/>
      <c r="T267" s="123"/>
      <c r="U267" s="123"/>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c r="AU267" s="123"/>
      <c r="AV267" s="123"/>
      <c r="AW267" s="123"/>
      <c r="AX267" s="123"/>
      <c r="AY267" s="123"/>
      <c r="AZ267" s="123"/>
      <c r="BA267" s="123"/>
      <c r="BB267" s="123"/>
      <c r="BC267" s="123"/>
      <c r="BD267" s="123"/>
      <c r="BE267" s="123"/>
      <c r="BF267" s="123"/>
      <c r="BG267" s="123"/>
      <c r="BH267" s="123"/>
      <c r="BI267" s="123"/>
      <c r="BJ267" s="123"/>
      <c r="BK267" s="123"/>
      <c r="BL267" s="123"/>
      <c r="BM267" s="123"/>
      <c r="BN267" s="123"/>
      <c r="BO267" s="123"/>
      <c r="BP267" s="123"/>
      <c r="BQ267" s="123"/>
      <c r="BR267" s="123"/>
      <c r="BS267" s="123"/>
      <c r="BT267" s="123"/>
      <c r="BU267" s="123"/>
      <c r="BV267" s="123"/>
      <c r="BW267" s="123"/>
      <c r="BX267" s="123"/>
      <c r="BY267" s="123"/>
      <c r="BZ267" s="123"/>
      <c r="CA267" s="123"/>
      <c r="CB267" s="123"/>
      <c r="CC267" s="123"/>
      <c r="CD267" s="123"/>
      <c r="CE267" s="123"/>
      <c r="CF267" s="123"/>
      <c r="CG267" s="123"/>
      <c r="CH267" s="123"/>
      <c r="CI267" s="123"/>
      <c r="CJ267" s="123"/>
      <c r="CK267" s="123"/>
      <c r="CL267" s="123"/>
      <c r="CM267" s="123"/>
      <c r="CN267" s="123"/>
      <c r="CO267" s="123"/>
      <c r="CP267" s="123"/>
      <c r="CQ267" s="123"/>
      <c r="CR267" s="123"/>
      <c r="CS267" s="123"/>
      <c r="CT267" s="123"/>
      <c r="CU267" s="123"/>
      <c r="CV267" s="123"/>
      <c r="CW267" s="123"/>
      <c r="CX267" s="123"/>
      <c r="CY267" s="123"/>
      <c r="CZ267" s="123"/>
      <c r="DA267" s="123"/>
      <c r="DB267" s="123"/>
      <c r="DC267" s="123"/>
      <c r="DD267" s="123"/>
      <c r="DE267" s="123"/>
      <c r="DF267" s="123"/>
      <c r="DG267" s="123"/>
      <c r="DH267" s="123"/>
      <c r="DI267" s="123"/>
      <c r="DJ267" s="123"/>
      <c r="DK267" s="123"/>
      <c r="DL267" s="123"/>
      <c r="DM267" s="123"/>
      <c r="DN267" s="123"/>
      <c r="DO267" s="123"/>
      <c r="DP267" s="123"/>
      <c r="DQ267" s="123"/>
      <c r="DR267" s="123"/>
      <c r="DS267" s="123"/>
      <c r="DT267" s="123"/>
      <c r="DU267" s="123"/>
      <c r="DV267" s="123"/>
      <c r="DW267" s="123"/>
      <c r="DX267" s="123"/>
      <c r="DY267" s="123"/>
      <c r="DZ267" s="123"/>
      <c r="EA267" s="123"/>
      <c r="EB267" s="123"/>
      <c r="EC267" s="123"/>
      <c r="ED267" s="123"/>
      <c r="EE267" s="123"/>
      <c r="EF267" s="123"/>
      <c r="EG267" s="123"/>
      <c r="EH267" s="123"/>
      <c r="EI267" s="123"/>
      <c r="EJ267" s="123"/>
      <c r="EK267" s="123"/>
      <c r="EL267" s="123"/>
      <c r="EM267" s="123"/>
      <c r="EN267" s="123"/>
      <c r="EO267" s="123"/>
      <c r="EP267" s="123"/>
      <c r="EQ267" s="123"/>
      <c r="ER267" s="123"/>
      <c r="ES267" s="123"/>
      <c r="ET267" s="123"/>
      <c r="EU267" s="123"/>
      <c r="EV267" s="123"/>
      <c r="EW267" s="123"/>
      <c r="EX267" s="123"/>
      <c r="EY267" s="123"/>
      <c r="EZ267" s="123"/>
      <c r="FA267" s="123"/>
      <c r="FB267" s="123"/>
      <c r="FC267" s="123"/>
      <c r="FD267" s="123"/>
      <c r="FE267" s="123"/>
      <c r="FF267" s="123"/>
      <c r="FG267" s="123"/>
      <c r="FH267" s="123"/>
      <c r="FI267" s="123"/>
      <c r="FJ267" s="123"/>
      <c r="FK267" s="123"/>
      <c r="FL267" s="123"/>
      <c r="FM267" s="123"/>
      <c r="FN267" s="123"/>
      <c r="FO267" s="123"/>
      <c r="FP267" s="123"/>
      <c r="FQ267" s="123"/>
      <c r="FR267" s="123"/>
      <c r="FS267" s="123"/>
      <c r="FT267" s="123"/>
      <c r="FU267" s="123"/>
      <c r="FV267" s="123"/>
      <c r="FW267" s="123"/>
      <c r="FX267" s="123"/>
      <c r="FY267" s="123"/>
      <c r="FZ267" s="123"/>
      <c r="GA267" s="123"/>
      <c r="GB267" s="123"/>
      <c r="GC267" s="123"/>
      <c r="GD267" s="123"/>
      <c r="GE267" s="123"/>
      <c r="GF267" s="123"/>
      <c r="GG267" s="123"/>
      <c r="GH267" s="123"/>
      <c r="GI267" s="123"/>
      <c r="GJ267" s="123"/>
      <c r="GK267" s="123"/>
      <c r="GL267" s="123"/>
      <c r="GM267" s="123"/>
      <c r="GN267" s="123"/>
      <c r="GO267" s="123"/>
      <c r="GP267" s="123"/>
      <c r="GQ267" s="123"/>
      <c r="GR267" s="123"/>
      <c r="GS267" s="123"/>
      <c r="GT267" s="123"/>
      <c r="GU267" s="123"/>
      <c r="GV267" s="123"/>
      <c r="GW267" s="123"/>
      <c r="GX267" s="123"/>
      <c r="GY267" s="123"/>
      <c r="GZ267" s="123"/>
      <c r="HA267" s="123"/>
      <c r="HB267" s="123"/>
      <c r="HC267" s="123"/>
      <c r="HD267" s="123"/>
      <c r="HE267" s="123"/>
      <c r="HF267" s="123"/>
      <c r="HG267" s="123"/>
      <c r="HH267" s="123"/>
      <c r="HI267" s="123"/>
      <c r="HJ267" s="123"/>
      <c r="HK267" s="123"/>
      <c r="HL267" s="123"/>
      <c r="HM267" s="123"/>
      <c r="HN267" s="123"/>
      <c r="HO267" s="123"/>
      <c r="HP267" s="123"/>
      <c r="HQ267" s="123"/>
      <c r="HR267" s="123"/>
      <c r="HS267" s="123"/>
      <c r="HT267" s="123"/>
      <c r="HU267" s="123"/>
      <c r="HV267" s="123"/>
      <c r="HW267" s="123"/>
      <c r="HX267" s="123"/>
      <c r="HY267" s="123"/>
      <c r="HZ267" s="123"/>
      <c r="IA267" s="123"/>
      <c r="IB267" s="123"/>
      <c r="IC267" s="123"/>
      <c r="ID267" s="123"/>
      <c r="IE267" s="123"/>
      <c r="IF267" s="123"/>
      <c r="IG267" s="123"/>
      <c r="IH267" s="123"/>
      <c r="II267" s="123"/>
      <c r="IJ267" s="123"/>
      <c r="IK267" s="123"/>
      <c r="IL267" s="123"/>
      <c r="IM267" s="123"/>
      <c r="IN267" s="123"/>
      <c r="IO267" s="123"/>
      <c r="IP267" s="123"/>
      <c r="IQ267" s="123"/>
      <c r="IR267" s="123"/>
      <c r="IS267" s="123"/>
      <c r="IT267" s="123"/>
      <c r="IU267" s="123"/>
      <c r="IV267" s="123"/>
      <c r="IW267" s="61"/>
    </row>
    <row r="268" spans="1:257" s="7" customFormat="1" x14ac:dyDescent="0.25">
      <c r="A268" s="123" t="s">
        <v>289</v>
      </c>
      <c r="B268" s="123"/>
      <c r="C268" s="123"/>
      <c r="D268" s="58"/>
      <c r="E268" s="59"/>
      <c r="G268" s="61"/>
      <c r="H268" s="8"/>
      <c r="I268" s="9"/>
    </row>
    <row r="269" spans="1:257" s="16" customFormat="1" x14ac:dyDescent="0.25">
      <c r="A269" s="112" t="s">
        <v>290</v>
      </c>
      <c r="B269" s="112"/>
      <c r="C269" s="112"/>
      <c r="D269" s="112"/>
      <c r="E269" s="112"/>
      <c r="F269" s="112"/>
      <c r="G269" s="112"/>
      <c r="H269" s="62"/>
      <c r="I269" s="62"/>
      <c r="J269" s="63"/>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112"/>
      <c r="BK269" s="112"/>
      <c r="BL269" s="112"/>
      <c r="BM269" s="112"/>
      <c r="BN269" s="112"/>
      <c r="BO269" s="112"/>
      <c r="BP269" s="112"/>
      <c r="BQ269" s="112"/>
      <c r="BR269" s="112"/>
      <c r="BS269" s="112"/>
      <c r="BT269" s="112"/>
      <c r="BU269" s="112"/>
      <c r="BV269" s="112"/>
      <c r="BW269" s="112"/>
      <c r="BX269" s="112"/>
      <c r="BY269" s="112"/>
      <c r="BZ269" s="112"/>
      <c r="CA269" s="112"/>
      <c r="CB269" s="112"/>
      <c r="CC269" s="112"/>
      <c r="CD269" s="112"/>
      <c r="CE269" s="112"/>
      <c r="CF269" s="112"/>
      <c r="CG269" s="112"/>
      <c r="CH269" s="112"/>
      <c r="CI269" s="112"/>
      <c r="CJ269" s="112"/>
      <c r="CK269" s="112"/>
      <c r="CL269" s="112"/>
      <c r="CM269" s="112"/>
      <c r="CN269" s="112"/>
      <c r="CO269" s="112"/>
      <c r="CP269" s="112"/>
      <c r="CQ269" s="112"/>
      <c r="CR269" s="112"/>
      <c r="CS269" s="112"/>
      <c r="CT269" s="112"/>
      <c r="CU269" s="112"/>
      <c r="CV269" s="112"/>
      <c r="CW269" s="112"/>
      <c r="CX269" s="112"/>
      <c r="CY269" s="112"/>
      <c r="CZ269" s="112"/>
      <c r="DA269" s="112"/>
      <c r="DB269" s="112"/>
      <c r="DC269" s="112"/>
      <c r="DD269" s="112"/>
      <c r="DE269" s="112"/>
      <c r="DF269" s="112"/>
      <c r="DG269" s="112"/>
      <c r="DH269" s="112"/>
      <c r="DI269" s="112"/>
      <c r="DJ269" s="112"/>
      <c r="DK269" s="112"/>
      <c r="DL269" s="112"/>
      <c r="DM269" s="112"/>
      <c r="DN269" s="112"/>
      <c r="DO269" s="112"/>
      <c r="DP269" s="112"/>
      <c r="DQ269" s="112"/>
      <c r="DR269" s="112"/>
      <c r="DS269" s="112"/>
      <c r="DT269" s="112"/>
      <c r="DU269" s="112"/>
      <c r="DV269" s="112"/>
      <c r="DW269" s="112"/>
      <c r="DX269" s="112"/>
      <c r="DY269" s="112"/>
      <c r="DZ269" s="112"/>
      <c r="EA269" s="112"/>
      <c r="EB269" s="112"/>
      <c r="EC269" s="112"/>
      <c r="ED269" s="112"/>
      <c r="EE269" s="112"/>
      <c r="EF269" s="112"/>
      <c r="EG269" s="112"/>
      <c r="EH269" s="112"/>
      <c r="EI269" s="112"/>
      <c r="EJ269" s="112"/>
      <c r="EK269" s="112"/>
      <c r="EL269" s="112"/>
      <c r="EM269" s="112"/>
      <c r="EN269" s="112"/>
      <c r="EO269" s="112"/>
      <c r="EP269" s="112"/>
      <c r="EQ269" s="112"/>
      <c r="ER269" s="112"/>
      <c r="ES269" s="112"/>
      <c r="ET269" s="112"/>
      <c r="EU269" s="112"/>
      <c r="EV269" s="112"/>
      <c r="EW269" s="112"/>
      <c r="EX269" s="112"/>
      <c r="EY269" s="112"/>
      <c r="EZ269" s="112"/>
      <c r="FA269" s="112"/>
      <c r="FB269" s="112"/>
      <c r="FC269" s="112"/>
      <c r="FD269" s="112"/>
      <c r="FE269" s="112"/>
      <c r="FF269" s="112"/>
      <c r="FG269" s="112"/>
      <c r="FH269" s="112"/>
      <c r="FI269" s="112"/>
      <c r="FJ269" s="112"/>
      <c r="FK269" s="112"/>
      <c r="FL269" s="112"/>
      <c r="FM269" s="112"/>
      <c r="FN269" s="112"/>
      <c r="FO269" s="112"/>
      <c r="FP269" s="112"/>
      <c r="FQ269" s="112"/>
      <c r="FR269" s="112"/>
      <c r="FS269" s="112"/>
      <c r="FT269" s="112"/>
      <c r="FU269" s="112"/>
      <c r="FV269" s="112"/>
      <c r="FW269" s="112"/>
      <c r="FX269" s="112"/>
      <c r="FY269" s="112"/>
      <c r="FZ269" s="112"/>
      <c r="GA269" s="112"/>
      <c r="GB269" s="112"/>
      <c r="GC269" s="112"/>
      <c r="GD269" s="112"/>
      <c r="GE269" s="112"/>
      <c r="GF269" s="112"/>
      <c r="GG269" s="112"/>
      <c r="GH269" s="112"/>
      <c r="GI269" s="112"/>
      <c r="GJ269" s="112"/>
      <c r="GK269" s="112"/>
      <c r="GL269" s="112"/>
      <c r="GM269" s="112"/>
      <c r="GN269" s="112"/>
      <c r="GO269" s="112"/>
      <c r="GP269" s="112"/>
      <c r="GQ269" s="112"/>
      <c r="GR269" s="112"/>
      <c r="GS269" s="112"/>
      <c r="GT269" s="112"/>
      <c r="GU269" s="112"/>
      <c r="GV269" s="112"/>
      <c r="GW269" s="112"/>
      <c r="GX269" s="112"/>
      <c r="GY269" s="112"/>
      <c r="GZ269" s="112"/>
      <c r="HA269" s="112"/>
      <c r="HB269" s="112"/>
      <c r="HC269" s="112"/>
      <c r="HD269" s="112"/>
      <c r="HE269" s="112"/>
      <c r="HF269" s="112"/>
      <c r="HG269" s="112"/>
      <c r="HH269" s="112"/>
      <c r="HI269" s="112"/>
      <c r="HJ269" s="112"/>
      <c r="HK269" s="112"/>
      <c r="HL269" s="112"/>
      <c r="HM269" s="112"/>
      <c r="HN269" s="112"/>
      <c r="HO269" s="112"/>
      <c r="HP269" s="112"/>
      <c r="HQ269" s="112"/>
      <c r="HR269" s="112"/>
      <c r="HS269" s="112"/>
      <c r="HT269" s="112"/>
      <c r="HU269" s="112"/>
      <c r="HV269" s="112"/>
      <c r="HW269" s="112"/>
      <c r="HX269" s="112"/>
      <c r="HY269" s="112"/>
      <c r="HZ269" s="112"/>
      <c r="IA269" s="112"/>
      <c r="IB269" s="112"/>
      <c r="IC269" s="112"/>
      <c r="ID269" s="112"/>
      <c r="IE269" s="112"/>
      <c r="IF269" s="112"/>
      <c r="IG269" s="112"/>
      <c r="IH269" s="112"/>
      <c r="II269" s="112"/>
      <c r="IJ269" s="112"/>
      <c r="IK269" s="112"/>
      <c r="IL269" s="112"/>
      <c r="IM269" s="112"/>
      <c r="IN269" s="112"/>
      <c r="IO269" s="112"/>
      <c r="IP269" s="112"/>
      <c r="IQ269" s="112"/>
      <c r="IR269" s="112"/>
      <c r="IS269" s="112"/>
      <c r="IT269" s="112"/>
      <c r="IU269" s="112"/>
      <c r="IV269" s="112"/>
      <c r="IW269" s="63"/>
    </row>
    <row r="270" spans="1:257" s="7" customFormat="1" ht="13.8" customHeight="1" x14ac:dyDescent="0.25">
      <c r="A270" s="112" t="s">
        <v>291</v>
      </c>
      <c r="B270" s="112"/>
      <c r="C270" s="112"/>
      <c r="D270" s="58"/>
      <c r="E270" s="59"/>
      <c r="G270" s="63"/>
      <c r="H270" s="8"/>
      <c r="I270" s="9"/>
    </row>
    <row r="271" spans="1:257" s="7" customFormat="1" ht="12" customHeight="1" x14ac:dyDescent="0.25">
      <c r="A271" s="112" t="s">
        <v>314</v>
      </c>
      <c r="B271" s="112"/>
      <c r="C271" s="110"/>
      <c r="D271" s="58"/>
      <c r="E271" s="59"/>
      <c r="G271" s="110"/>
      <c r="H271" s="8"/>
      <c r="I271" s="9"/>
    </row>
    <row r="272" spans="1:257" s="7" customFormat="1" ht="15" customHeight="1" x14ac:dyDescent="0.25">
      <c r="A272" s="112" t="s">
        <v>316</v>
      </c>
      <c r="B272" s="112"/>
      <c r="C272" s="112"/>
      <c r="D272" s="58"/>
      <c r="E272" s="59"/>
      <c r="G272" s="63"/>
      <c r="H272" s="8"/>
      <c r="I272" s="9"/>
    </row>
    <row r="273" spans="1:9" s="7" customFormat="1" x14ac:dyDescent="0.25">
      <c r="A273" s="112"/>
      <c r="B273" s="112"/>
      <c r="C273" s="112"/>
      <c r="D273" s="58"/>
      <c r="E273" s="59"/>
      <c r="G273" s="110"/>
      <c r="H273" s="8"/>
      <c r="I273" s="9"/>
    </row>
    <row r="274" spans="1:9" s="7" customFormat="1" ht="15" x14ac:dyDescent="0.25">
      <c r="A274" s="64"/>
      <c r="B274" s="65"/>
      <c r="C274" s="66"/>
      <c r="D274" s="65"/>
      <c r="E274" s="67"/>
      <c r="G274" s="66"/>
      <c r="H274" s="8"/>
      <c r="I274" s="9"/>
    </row>
    <row r="278" spans="1:9" x14ac:dyDescent="0.25">
      <c r="C278" s="111"/>
    </row>
  </sheetData>
  <autoFilter ref="B1:B274"/>
  <mergeCells count="231">
    <mergeCell ref="A271:B271"/>
    <mergeCell ref="IT269:IV269"/>
    <mergeCell ref="A270:C270"/>
    <mergeCell ref="A272:C272"/>
    <mergeCell ref="IB269:ID269"/>
    <mergeCell ref="IE269:IG269"/>
    <mergeCell ref="IH269:IJ269"/>
    <mergeCell ref="IK269:IM269"/>
    <mergeCell ref="IN269:IP269"/>
    <mergeCell ref="IQ269:IS269"/>
    <mergeCell ref="HJ269:HL269"/>
    <mergeCell ref="HM269:HO269"/>
    <mergeCell ref="HP269:HR269"/>
    <mergeCell ref="HS269:HU269"/>
    <mergeCell ref="HV269:HX269"/>
    <mergeCell ref="HY269:IA269"/>
    <mergeCell ref="GR269:GT269"/>
    <mergeCell ref="GU269:GW269"/>
    <mergeCell ref="GX269:GZ269"/>
    <mergeCell ref="HA269:HC269"/>
    <mergeCell ref="HD269:HF269"/>
    <mergeCell ref="HG269:HI269"/>
    <mergeCell ref="FZ269:GB269"/>
    <mergeCell ref="GC269:GE269"/>
    <mergeCell ref="GF269:GH269"/>
    <mergeCell ref="GI269:GK269"/>
    <mergeCell ref="GL269:GN269"/>
    <mergeCell ref="GO269:GQ269"/>
    <mergeCell ref="FH269:FJ269"/>
    <mergeCell ref="FK269:FM269"/>
    <mergeCell ref="FN269:FP269"/>
    <mergeCell ref="FQ269:FS269"/>
    <mergeCell ref="FT269:FV269"/>
    <mergeCell ref="FW269:FY269"/>
    <mergeCell ref="EP269:ER269"/>
    <mergeCell ref="ES269:EU269"/>
    <mergeCell ref="EV269:EX269"/>
    <mergeCell ref="EY269:FA269"/>
    <mergeCell ref="FB269:FD269"/>
    <mergeCell ref="FE269:FG269"/>
    <mergeCell ref="DX269:DZ269"/>
    <mergeCell ref="EA269:EC269"/>
    <mergeCell ref="ED269:EF269"/>
    <mergeCell ref="EG269:EI269"/>
    <mergeCell ref="EJ269:EL269"/>
    <mergeCell ref="EM269:EO269"/>
    <mergeCell ref="DF269:DH269"/>
    <mergeCell ref="DI269:DK269"/>
    <mergeCell ref="DL269:DN269"/>
    <mergeCell ref="DO269:DQ269"/>
    <mergeCell ref="DR269:DT269"/>
    <mergeCell ref="DU269:DW269"/>
    <mergeCell ref="CN269:CP269"/>
    <mergeCell ref="CQ269:CS269"/>
    <mergeCell ref="CT269:CV269"/>
    <mergeCell ref="CW269:CY269"/>
    <mergeCell ref="CZ269:DB269"/>
    <mergeCell ref="DC269:DE269"/>
    <mergeCell ref="BV269:BX269"/>
    <mergeCell ref="BY269:CA269"/>
    <mergeCell ref="CB269:CD269"/>
    <mergeCell ref="CE269:CG269"/>
    <mergeCell ref="CH269:CJ269"/>
    <mergeCell ref="CK269:CM269"/>
    <mergeCell ref="BD269:BF269"/>
    <mergeCell ref="BG269:BI269"/>
    <mergeCell ref="BJ269:BL269"/>
    <mergeCell ref="BM269:BO269"/>
    <mergeCell ref="BP269:BR269"/>
    <mergeCell ref="BS269:BU269"/>
    <mergeCell ref="AL269:AN269"/>
    <mergeCell ref="AO269:AQ269"/>
    <mergeCell ref="AR269:AT269"/>
    <mergeCell ref="AU269:AW269"/>
    <mergeCell ref="AX269:AZ269"/>
    <mergeCell ref="BA269:BC269"/>
    <mergeCell ref="T269:V269"/>
    <mergeCell ref="W269:Y269"/>
    <mergeCell ref="Z269:AB269"/>
    <mergeCell ref="AC269:AE269"/>
    <mergeCell ref="AF269:AH269"/>
    <mergeCell ref="AI269:AK269"/>
    <mergeCell ref="IK267:IM267"/>
    <mergeCell ref="IN267:IP267"/>
    <mergeCell ref="IQ267:IS267"/>
    <mergeCell ref="IT267:IV267"/>
    <mergeCell ref="A268:C268"/>
    <mergeCell ref="A269:C269"/>
    <mergeCell ref="D269:G269"/>
    <mergeCell ref="K269:M269"/>
    <mergeCell ref="N269:P269"/>
    <mergeCell ref="Q269:S269"/>
    <mergeCell ref="HS267:HU267"/>
    <mergeCell ref="HV267:HX267"/>
    <mergeCell ref="HY267:IA267"/>
    <mergeCell ref="IB267:ID267"/>
    <mergeCell ref="IE267:IG267"/>
    <mergeCell ref="IH267:IJ267"/>
    <mergeCell ref="HA267:HC267"/>
    <mergeCell ref="HD267:HF267"/>
    <mergeCell ref="HG267:HI267"/>
    <mergeCell ref="HJ267:HL267"/>
    <mergeCell ref="HM267:HO267"/>
    <mergeCell ref="HP267:HR267"/>
    <mergeCell ref="GI267:GK267"/>
    <mergeCell ref="GL267:GN267"/>
    <mergeCell ref="GO267:GQ267"/>
    <mergeCell ref="GR267:GT267"/>
    <mergeCell ref="GU267:GW267"/>
    <mergeCell ref="GX267:GZ267"/>
    <mergeCell ref="FQ267:FS267"/>
    <mergeCell ref="FT267:FV267"/>
    <mergeCell ref="FW267:FY267"/>
    <mergeCell ref="FZ267:GB267"/>
    <mergeCell ref="GC267:GE267"/>
    <mergeCell ref="GF267:GH267"/>
    <mergeCell ref="EY267:FA267"/>
    <mergeCell ref="FB267:FD267"/>
    <mergeCell ref="FE267:FG267"/>
    <mergeCell ref="FH267:FJ267"/>
    <mergeCell ref="FK267:FM267"/>
    <mergeCell ref="FN267:FP267"/>
    <mergeCell ref="EG267:EI267"/>
    <mergeCell ref="EJ267:EL267"/>
    <mergeCell ref="EM267:EO267"/>
    <mergeCell ref="EP267:ER267"/>
    <mergeCell ref="ES267:EU267"/>
    <mergeCell ref="EV267:EX267"/>
    <mergeCell ref="DO267:DQ267"/>
    <mergeCell ref="DR267:DT267"/>
    <mergeCell ref="DU267:DW267"/>
    <mergeCell ref="DX267:DZ267"/>
    <mergeCell ref="EA267:EC267"/>
    <mergeCell ref="ED267:EF267"/>
    <mergeCell ref="CW267:CY267"/>
    <mergeCell ref="CZ267:DB267"/>
    <mergeCell ref="DC267:DE267"/>
    <mergeCell ref="DF267:DH267"/>
    <mergeCell ref="DI267:DK267"/>
    <mergeCell ref="DL267:DN267"/>
    <mergeCell ref="CE267:CG267"/>
    <mergeCell ref="CH267:CJ267"/>
    <mergeCell ref="CK267:CM267"/>
    <mergeCell ref="CN267:CP267"/>
    <mergeCell ref="CQ267:CS267"/>
    <mergeCell ref="CT267:CV267"/>
    <mergeCell ref="BM267:BO267"/>
    <mergeCell ref="BP267:BR267"/>
    <mergeCell ref="BS267:BU267"/>
    <mergeCell ref="BV267:BX267"/>
    <mergeCell ref="BY267:CA267"/>
    <mergeCell ref="CB267:CD267"/>
    <mergeCell ref="AU267:AW267"/>
    <mergeCell ref="AX267:AZ267"/>
    <mergeCell ref="BA267:BC267"/>
    <mergeCell ref="BD267:BF267"/>
    <mergeCell ref="BG267:BI267"/>
    <mergeCell ref="BJ267:BL267"/>
    <mergeCell ref="AC267:AE267"/>
    <mergeCell ref="AF267:AH267"/>
    <mergeCell ref="AI267:AK267"/>
    <mergeCell ref="AL267:AN267"/>
    <mergeCell ref="AO267:AQ267"/>
    <mergeCell ref="AR267:AT267"/>
    <mergeCell ref="W267:Y267"/>
    <mergeCell ref="Z267:AB267"/>
    <mergeCell ref="C223:C233"/>
    <mergeCell ref="D223:D233"/>
    <mergeCell ref="A238:E238"/>
    <mergeCell ref="A266:C266"/>
    <mergeCell ref="A267:C267"/>
    <mergeCell ref="D267:G267"/>
    <mergeCell ref="B246:B261"/>
    <mergeCell ref="C246:C261"/>
    <mergeCell ref="C262:C265"/>
    <mergeCell ref="D246:D261"/>
    <mergeCell ref="D262:D265"/>
    <mergeCell ref="A207:E207"/>
    <mergeCell ref="B208:B222"/>
    <mergeCell ref="C208:C222"/>
    <mergeCell ref="D208:D222"/>
    <mergeCell ref="E208:E222"/>
    <mergeCell ref="K267:M267"/>
    <mergeCell ref="N267:P267"/>
    <mergeCell ref="Q267:S267"/>
    <mergeCell ref="T267:V267"/>
    <mergeCell ref="B161:B185"/>
    <mergeCell ref="C161:C185"/>
    <mergeCell ref="D161:D185"/>
    <mergeCell ref="E161:E185"/>
    <mergeCell ref="A114:E114"/>
    <mergeCell ref="C118:C120"/>
    <mergeCell ref="A192:E192"/>
    <mergeCell ref="B194:B202"/>
    <mergeCell ref="C194:C202"/>
    <mergeCell ref="E194:E202"/>
    <mergeCell ref="H124:K136"/>
    <mergeCell ref="B125:B135"/>
    <mergeCell ref="C125:C135"/>
    <mergeCell ref="D125:D135"/>
    <mergeCell ref="A136:E136"/>
    <mergeCell ref="A81:E81"/>
    <mergeCell ref="C82:C92"/>
    <mergeCell ref="A94:E94"/>
    <mergeCell ref="A101:E101"/>
    <mergeCell ref="C103:C110"/>
    <mergeCell ref="A111:E111"/>
    <mergeCell ref="A273:C273"/>
    <mergeCell ref="A1:G1"/>
    <mergeCell ref="A5:E5"/>
    <mergeCell ref="A12:E12"/>
    <mergeCell ref="A15:E15"/>
    <mergeCell ref="A19:E19"/>
    <mergeCell ref="A20:A21"/>
    <mergeCell ref="B20:B21"/>
    <mergeCell ref="A71:E71"/>
    <mergeCell ref="B74:B75"/>
    <mergeCell ref="C74:C75"/>
    <mergeCell ref="G74:G75"/>
    <mergeCell ref="A76:E76"/>
    <mergeCell ref="C77:C78"/>
    <mergeCell ref="A24:E24"/>
    <mergeCell ref="A26:E26"/>
    <mergeCell ref="A41:E41"/>
    <mergeCell ref="A45:E45"/>
    <mergeCell ref="A51:E51"/>
    <mergeCell ref="A60:E60"/>
    <mergeCell ref="B144:B155"/>
    <mergeCell ref="C144:C155"/>
    <mergeCell ref="D144:D155"/>
    <mergeCell ref="A160:E160"/>
  </mergeCells>
  <hyperlinks>
    <hyperlink ref="H122" r:id="rId1" location="Text "/>
    <hyperlink ref="H118" r:id="rId2" location="Text "/>
    <hyperlink ref="H121" r:id="rId3" location="Text "/>
  </hyperlinks>
  <printOptions horizontalCentered="1"/>
  <pageMargins left="0.59055118110236227" right="0.35433070866141736" top="0.43307086614173229" bottom="0.15748031496062992" header="0.39370078740157483" footer="0.19685039370078741"/>
  <pageSetup paperSize="9" scale="74" fitToHeight="0" orientation="landscape" r:id="rId4"/>
  <headerFooter alignWithMargins="0"/>
  <drawing r:id="rId5"/>
  <legacyDrawing r:id="rId6"/>
  <controls>
    <mc:AlternateContent xmlns:mc="http://schemas.openxmlformats.org/markup-compatibility/2006">
      <mc:Choice Requires="x14">
        <control shapeId="1037" r:id="rId7" name="Control 13">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7" r:id="rId7" name="Control 13"/>
      </mc:Fallback>
    </mc:AlternateContent>
    <mc:AlternateContent xmlns:mc="http://schemas.openxmlformats.org/markup-compatibility/2006">
      <mc:Choice Requires="x14">
        <control shapeId="1036" r:id="rId9" name="Control 12">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6" r:id="rId9" name="Control 12"/>
      </mc:Fallback>
    </mc:AlternateContent>
    <mc:AlternateContent xmlns:mc="http://schemas.openxmlformats.org/markup-compatibility/2006">
      <mc:Choice Requires="x14">
        <control shapeId="1035" r:id="rId10" name="Control 11">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5" r:id="rId10" name="Control 11"/>
      </mc:Fallback>
    </mc:AlternateContent>
    <mc:AlternateContent xmlns:mc="http://schemas.openxmlformats.org/markup-compatibility/2006">
      <mc:Choice Requires="x14">
        <control shapeId="1034" r:id="rId11" name="Control 10">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4" r:id="rId11" name="Control 10"/>
      </mc:Fallback>
    </mc:AlternateContent>
    <mc:AlternateContent xmlns:mc="http://schemas.openxmlformats.org/markup-compatibility/2006">
      <mc:Choice Requires="x14">
        <control shapeId="1033" r:id="rId12" name="Control 9">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3" r:id="rId12" name="Control 9"/>
      </mc:Fallback>
    </mc:AlternateContent>
    <mc:AlternateContent xmlns:mc="http://schemas.openxmlformats.org/markup-compatibility/2006">
      <mc:Choice Requires="x14">
        <control shapeId="1032" r:id="rId13" name="Control 8">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2" r:id="rId13" name="Control 8"/>
      </mc:Fallback>
    </mc:AlternateContent>
    <mc:AlternateContent xmlns:mc="http://schemas.openxmlformats.org/markup-compatibility/2006">
      <mc:Choice Requires="x14">
        <control shapeId="1031" r:id="rId14" name="Control 7">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1" r:id="rId14" name="Control 7"/>
      </mc:Fallback>
    </mc:AlternateContent>
    <mc:AlternateContent xmlns:mc="http://schemas.openxmlformats.org/markup-compatibility/2006">
      <mc:Choice Requires="x14">
        <control shapeId="1030" r:id="rId15" name="Control 6">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0" r:id="rId15" name="Control 6"/>
      </mc:Fallback>
    </mc:AlternateContent>
    <mc:AlternateContent xmlns:mc="http://schemas.openxmlformats.org/markup-compatibility/2006">
      <mc:Choice Requires="x14">
        <control shapeId="1029" r:id="rId16" name="Control 5">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9" r:id="rId16" name="Control 5"/>
      </mc:Fallback>
    </mc:AlternateContent>
    <mc:AlternateContent xmlns:mc="http://schemas.openxmlformats.org/markup-compatibility/2006">
      <mc:Choice Requires="x14">
        <control shapeId="1028" r:id="rId17" name="Control 4">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8" r:id="rId17" name="Control 4"/>
      </mc:Fallback>
    </mc:AlternateContent>
    <mc:AlternateContent xmlns:mc="http://schemas.openxmlformats.org/markup-compatibility/2006">
      <mc:Choice Requires="x14">
        <control shapeId="1027" r:id="rId18" name="Control 3">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7" r:id="rId18" name="Control 3"/>
      </mc:Fallback>
    </mc:AlternateContent>
    <mc:AlternateContent xmlns:mc="http://schemas.openxmlformats.org/markup-compatibility/2006">
      <mc:Choice Requires="x14">
        <control shapeId="1026" r:id="rId19" name="Control 2">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6" r:id="rId19" name="Control 2"/>
      </mc:Fallback>
    </mc:AlternateContent>
    <mc:AlternateContent xmlns:mc="http://schemas.openxmlformats.org/markup-compatibility/2006">
      <mc:Choice Requires="x14">
        <control shapeId="1025" r:id="rId20" name="Control 1">
          <controlPr defaultSize="0" r:id="rId8">
            <anchor moveWithCells="1">
              <from>
                <xdr:col>14</xdr:col>
                <xdr:colOff>0</xdr:colOff>
                <xdr:row>274</xdr:row>
                <xdr:rowOff>0</xdr:rowOff>
              </from>
              <to>
                <xdr:col>14</xdr:col>
                <xdr:colOff>914400</xdr:colOff>
                <xdr:row>279</xdr:row>
                <xdr:rowOff>76200</xdr:rowOff>
              </to>
            </anchor>
          </controlPr>
        </control>
      </mc:Choice>
      <mc:Fallback>
        <control shapeId="1025" r:id="rId20"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основна  </vt:lpstr>
      <vt:lpstr>'основна  '!Заголовки_для_друку</vt:lpstr>
      <vt:lpstr>'основна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Капленко Оксана Ігорівна</cp:lastModifiedBy>
  <cp:lastPrinted>2026-05-05T13:50:43Z</cp:lastPrinted>
  <dcterms:created xsi:type="dcterms:W3CDTF">2025-07-23T07:51:23Z</dcterms:created>
  <dcterms:modified xsi:type="dcterms:W3CDTF">2026-05-11T15:19:25Z</dcterms:modified>
</cp:coreProperties>
</file>