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anylchuk\Documents\"/>
    </mc:Choice>
  </mc:AlternateContent>
  <bookViews>
    <workbookView xWindow="0" yWindow="0" windowWidth="18760" windowHeight="6780"/>
  </bookViews>
  <sheets>
    <sheet name="Аркуш1" sheetId="1" r:id="rId1"/>
  </sheets>
  <definedNames>
    <definedName name="_xlnm.Print_Area" localSheetId="0">Аркуш1!$A$1:$N$55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1" l="1"/>
  <c r="C7" i="1"/>
  <c r="D7" i="1"/>
  <c r="E7" i="1"/>
  <c r="F7" i="1"/>
  <c r="G7" i="1"/>
  <c r="H7" i="1"/>
  <c r="I7" i="1"/>
  <c r="J7" i="1"/>
  <c r="K7" i="1"/>
  <c r="L7" i="1"/>
  <c r="M7" i="1"/>
  <c r="N8" i="1"/>
  <c r="N7" i="1" s="1"/>
  <c r="B9" i="1"/>
  <c r="C9" i="1"/>
  <c r="D9" i="1"/>
  <c r="E9" i="1"/>
  <c r="F9" i="1"/>
  <c r="G9" i="1"/>
  <c r="H9" i="1"/>
  <c r="I9" i="1"/>
  <c r="J9" i="1"/>
  <c r="K9" i="1"/>
  <c r="L9" i="1"/>
  <c r="M9" i="1"/>
  <c r="N10" i="1"/>
  <c r="N9" i="1" s="1"/>
  <c r="B11" i="1"/>
  <c r="C11" i="1"/>
  <c r="D11" i="1"/>
  <c r="E11" i="1"/>
  <c r="F11" i="1"/>
  <c r="G11" i="1"/>
  <c r="H11" i="1"/>
  <c r="I11" i="1"/>
  <c r="J11" i="1"/>
  <c r="K11" i="1"/>
  <c r="L11" i="1"/>
  <c r="M11" i="1"/>
  <c r="N12" i="1"/>
  <c r="N13" i="1"/>
  <c r="N14" i="1"/>
  <c r="B16" i="1"/>
  <c r="C16" i="1"/>
  <c r="D16" i="1"/>
  <c r="D15" i="1" s="1"/>
  <c r="E16" i="1"/>
  <c r="F16" i="1"/>
  <c r="G16" i="1"/>
  <c r="H16" i="1"/>
  <c r="H15" i="1" s="1"/>
  <c r="I16" i="1"/>
  <c r="J16" i="1"/>
  <c r="K16" i="1"/>
  <c r="L16" i="1"/>
  <c r="L15" i="1" s="1"/>
  <c r="M16" i="1"/>
  <c r="N17" i="1"/>
  <c r="N16" i="1" s="1"/>
  <c r="B18" i="1"/>
  <c r="C18" i="1"/>
  <c r="D18" i="1"/>
  <c r="E18" i="1"/>
  <c r="F18" i="1"/>
  <c r="G18" i="1"/>
  <c r="G15" i="1" s="1"/>
  <c r="H18" i="1"/>
  <c r="I18" i="1"/>
  <c r="J18" i="1"/>
  <c r="K18" i="1"/>
  <c r="L18" i="1"/>
  <c r="M18" i="1"/>
  <c r="N19" i="1"/>
  <c r="N20" i="1"/>
  <c r="N18" i="1" s="1"/>
  <c r="N21" i="1"/>
  <c r="B24" i="1"/>
  <c r="C24" i="1"/>
  <c r="D24" i="1"/>
  <c r="E24" i="1"/>
  <c r="F24" i="1"/>
  <c r="G24" i="1"/>
  <c r="H24" i="1"/>
  <c r="I24" i="1"/>
  <c r="J24" i="1"/>
  <c r="K24" i="1"/>
  <c r="L24" i="1"/>
  <c r="M24" i="1"/>
  <c r="N25" i="1"/>
  <c r="N26" i="1"/>
  <c r="N27" i="1"/>
  <c r="N28" i="1"/>
  <c r="N29" i="1"/>
  <c r="B30" i="1"/>
  <c r="C30" i="1"/>
  <c r="D30" i="1"/>
  <c r="E30" i="1"/>
  <c r="F30" i="1"/>
  <c r="G30" i="1"/>
  <c r="H30" i="1"/>
  <c r="I30" i="1"/>
  <c r="J30" i="1"/>
  <c r="K30" i="1"/>
  <c r="L30" i="1"/>
  <c r="M30" i="1"/>
  <c r="N31" i="1"/>
  <c r="N32" i="1"/>
  <c r="N33" i="1"/>
  <c r="B34" i="1"/>
  <c r="C34" i="1"/>
  <c r="D34" i="1"/>
  <c r="E34" i="1"/>
  <c r="F34" i="1"/>
  <c r="G34" i="1"/>
  <c r="H34" i="1"/>
  <c r="I34" i="1"/>
  <c r="J34" i="1"/>
  <c r="K34" i="1"/>
  <c r="L34" i="1"/>
  <c r="M34" i="1"/>
  <c r="N35" i="1"/>
  <c r="N36" i="1"/>
  <c r="N37" i="1"/>
  <c r="N38" i="1"/>
  <c r="N39" i="1"/>
  <c r="B40" i="1"/>
  <c r="C40" i="1"/>
  <c r="D40" i="1"/>
  <c r="E40" i="1"/>
  <c r="F40" i="1"/>
  <c r="G40" i="1"/>
  <c r="H40" i="1"/>
  <c r="I40" i="1"/>
  <c r="J40" i="1"/>
  <c r="K40" i="1"/>
  <c r="L40" i="1"/>
  <c r="M40" i="1"/>
  <c r="N41" i="1"/>
  <c r="N42" i="1"/>
  <c r="N43" i="1"/>
  <c r="B45" i="1"/>
  <c r="C45" i="1"/>
  <c r="D45" i="1"/>
  <c r="E45" i="1"/>
  <c r="F45" i="1"/>
  <c r="G45" i="1"/>
  <c r="H45" i="1"/>
  <c r="I45" i="1"/>
  <c r="J45" i="1"/>
  <c r="K45" i="1"/>
  <c r="L45" i="1"/>
  <c r="M45" i="1"/>
  <c r="N46" i="1"/>
  <c r="N45" i="1" s="1"/>
  <c r="B47" i="1"/>
  <c r="C47" i="1"/>
  <c r="D47" i="1"/>
  <c r="E47" i="1"/>
  <c r="F47" i="1"/>
  <c r="G47" i="1"/>
  <c r="H47" i="1"/>
  <c r="I47" i="1"/>
  <c r="J47" i="1"/>
  <c r="K47" i="1"/>
  <c r="L47" i="1"/>
  <c r="M47" i="1"/>
  <c r="N48" i="1"/>
  <c r="N49" i="1"/>
  <c r="N50" i="1"/>
  <c r="B51" i="1"/>
  <c r="C51" i="1"/>
  <c r="D51" i="1"/>
  <c r="E51" i="1"/>
  <c r="F51" i="1"/>
  <c r="G51" i="1"/>
  <c r="H51" i="1"/>
  <c r="I51" i="1"/>
  <c r="J51" i="1"/>
  <c r="K51" i="1"/>
  <c r="L51" i="1"/>
  <c r="M51" i="1"/>
  <c r="N52" i="1"/>
  <c r="N53" i="1"/>
  <c r="N54" i="1"/>
  <c r="L6" i="1" l="1"/>
  <c r="D23" i="1"/>
  <c r="N47" i="1"/>
  <c r="K44" i="1"/>
  <c r="C44" i="1"/>
  <c r="N40" i="1"/>
  <c r="N34" i="1"/>
  <c r="J15" i="1"/>
  <c r="F15" i="1"/>
  <c r="B15" i="1"/>
  <c r="K15" i="1"/>
  <c r="C15" i="1"/>
  <c r="H6" i="1"/>
  <c r="H5" i="1" s="1"/>
  <c r="D6" i="1"/>
  <c r="D5" i="1" s="1"/>
  <c r="L23" i="1"/>
  <c r="M15" i="1"/>
  <c r="I15" i="1"/>
  <c r="E15" i="1"/>
  <c r="N15" i="1"/>
  <c r="G44" i="1"/>
  <c r="H23" i="1"/>
  <c r="K23" i="1"/>
  <c r="N51" i="1"/>
  <c r="M23" i="1"/>
  <c r="I23" i="1"/>
  <c r="E23" i="1"/>
  <c r="N24" i="1"/>
  <c r="J23" i="1"/>
  <c r="F23" i="1"/>
  <c r="B23" i="1"/>
  <c r="M6" i="1"/>
  <c r="I6" i="1"/>
  <c r="E6" i="1"/>
  <c r="C23" i="1"/>
  <c r="L44" i="1"/>
  <c r="D44" i="1"/>
  <c r="J44" i="1"/>
  <c r="F44" i="1"/>
  <c r="B44" i="1"/>
  <c r="N11" i="1"/>
  <c r="N6" i="1" s="1"/>
  <c r="J6" i="1"/>
  <c r="J5" i="1" s="1"/>
  <c r="F6" i="1"/>
  <c r="B6" i="1"/>
  <c r="G23" i="1"/>
  <c r="G22" i="1" s="1"/>
  <c r="H44" i="1"/>
  <c r="H22" i="1" s="1"/>
  <c r="M44" i="1"/>
  <c r="I44" i="1"/>
  <c r="E44" i="1"/>
  <c r="N30" i="1"/>
  <c r="K6" i="1"/>
  <c r="G6" i="1"/>
  <c r="G5" i="1" s="1"/>
  <c r="C6" i="1"/>
  <c r="C5" i="1" s="1"/>
  <c r="L5" i="1"/>
  <c r="B5" i="1" l="1"/>
  <c r="N44" i="1"/>
  <c r="L22" i="1"/>
  <c r="L4" i="1" s="1"/>
  <c r="M5" i="1"/>
  <c r="E5" i="1"/>
  <c r="K5" i="1"/>
  <c r="N5" i="1"/>
  <c r="D22" i="1"/>
  <c r="I5" i="1"/>
  <c r="F5" i="1"/>
  <c r="F22" i="1"/>
  <c r="C22" i="1"/>
  <c r="C4" i="1" s="1"/>
  <c r="B22" i="1"/>
  <c r="B4" i="1" s="1"/>
  <c r="E22" i="1"/>
  <c r="K22" i="1"/>
  <c r="J22" i="1"/>
  <c r="J4" i="1" s="1"/>
  <c r="M22" i="1"/>
  <c r="G4" i="1"/>
  <c r="N23" i="1"/>
  <c r="N22" i="1" s="1"/>
  <c r="D4" i="1"/>
  <c r="I22" i="1"/>
  <c r="H4" i="1"/>
  <c r="I4" i="1" l="1"/>
  <c r="K4" i="1"/>
  <c r="M4" i="1"/>
  <c r="E4" i="1"/>
  <c r="F4" i="1"/>
  <c r="N4" i="1"/>
</calcChain>
</file>

<file path=xl/sharedStrings.xml><?xml version="1.0" encoding="utf-8"?>
<sst xmlns="http://schemas.openxmlformats.org/spreadsheetml/2006/main" count="67" uniqueCount="33">
  <si>
    <t>2025-01</t>
  </si>
  <si>
    <t>2025-02</t>
  </si>
  <si>
    <t>2025-03</t>
  </si>
  <si>
    <t>2025-04</t>
  </si>
  <si>
    <t>2025-05</t>
  </si>
  <si>
    <t>2025-06</t>
  </si>
  <si>
    <t>2025-07</t>
  </si>
  <si>
    <t>2025-08</t>
  </si>
  <si>
    <t>2025-09</t>
  </si>
  <si>
    <t>2025-10</t>
  </si>
  <si>
    <t>2025-11</t>
  </si>
  <si>
    <t>2025-12</t>
  </si>
  <si>
    <t>ВСЬОГО</t>
  </si>
  <si>
    <t>Внутрішній борг</t>
  </si>
  <si>
    <t>Обслуговування</t>
  </si>
  <si>
    <t>Інші зобов'язання</t>
  </si>
  <si>
    <t>UAH</t>
  </si>
  <si>
    <t>Кредити НБУ</t>
  </si>
  <si>
    <t>ОВДП</t>
  </si>
  <si>
    <t>EUR</t>
  </si>
  <si>
    <t>USD</t>
  </si>
  <si>
    <t>Погашення</t>
  </si>
  <si>
    <t>Зовнішній борг</t>
  </si>
  <si>
    <t>GBP</t>
  </si>
  <si>
    <t>JPY</t>
  </si>
  <si>
    <t>Комерційні позики</t>
  </si>
  <si>
    <t>Офіційні позики</t>
  </si>
  <si>
    <t>CAD</t>
  </si>
  <si>
    <t>Позики, надані МФО</t>
  </si>
  <si>
    <t>XDR</t>
  </si>
  <si>
    <t>млрд грн</t>
  </si>
  <si>
    <t>* Платежі за зовнішніми борговими зобов'язаннями здійснюватимуться з урахуванням норм Закону України  від 19.05.2015 №436-VIII "Про особливості здійснення правочинів з державним, гарантованим державою боргом та місцевим боргом" та Постанови КМУ від 31.07.2024 №865 "Про здійснення у 2024 році правочинів з державним боргом і гарантованим державою боргом"</t>
  </si>
  <si>
    <t>Помісячні платежі за державним боргом у 2025  році  за діючими угодами станом на 01.01.2025*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</si>
</sst>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9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4">
    <xf numFmtId="0" fontId="0" fillId="0" borderId="0" xfId="0"/>
    <xf numFmtId="49" fontId="0" fillId="0" borderId="0" xfId="0" applyNumberFormat="1"/>
    <xf numFmtId="4" fontId="0" fillId="0" borderId="0" xfId="0" applyNumberFormat="1"/>
    <xf numFmtId="4" fontId="0" fillId="0" borderId="1" xfId="0" applyNumberFormat="1" applyBorder="1"/>
    <xf numFmtId="49" fontId="0" fillId="0" borderId="1" xfId="0" applyNumberFormat="1" applyBorder="1" applyAlignment="1">
      <alignment horizontal="left" indent="3"/>
    </xf>
    <xf numFmtId="49" fontId="0" fillId="0" borderId="1" xfId="0" applyNumberFormat="1" applyBorder="1" applyAlignment="1">
      <alignment horizontal="left" indent="4"/>
    </xf>
    <xf numFmtId="0" fontId="1" fillId="0" borderId="0" xfId="1"/>
    <xf numFmtId="4" fontId="1" fillId="0" borderId="0" xfId="1" applyNumberFormat="1"/>
    <xf numFmtId="49" fontId="2" fillId="0" borderId="1" xfId="0" applyNumberFormat="1" applyFont="1" applyBorder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49" fontId="2" fillId="0" borderId="1" xfId="0" applyNumberFormat="1" applyFont="1" applyBorder="1"/>
    <xf numFmtId="4" fontId="2" fillId="0" borderId="1" xfId="0" applyNumberFormat="1" applyFont="1" applyBorder="1"/>
    <xf numFmtId="0" fontId="2" fillId="0" borderId="0" xfId="0" applyFont="1"/>
    <xf numFmtId="49" fontId="2" fillId="2" borderId="1" xfId="0" applyNumberFormat="1" applyFont="1" applyFill="1" applyBorder="1" applyAlignment="1">
      <alignment horizontal="left" indent="1"/>
    </xf>
    <xf numFmtId="4" fontId="2" fillId="2" borderId="1" xfId="0" applyNumberFormat="1" applyFont="1" applyFill="1" applyBorder="1"/>
    <xf numFmtId="49" fontId="2" fillId="3" borderId="1" xfId="0" applyNumberFormat="1" applyFont="1" applyFill="1" applyBorder="1" applyAlignment="1">
      <alignment horizontal="left" indent="2"/>
    </xf>
    <xf numFmtId="4" fontId="2" fillId="3" borderId="1" xfId="0" applyNumberFormat="1" applyFont="1" applyFill="1" applyBorder="1"/>
    <xf numFmtId="49" fontId="0" fillId="0" borderId="1" xfId="0" applyNumberFormat="1" applyFont="1" applyFill="1" applyBorder="1" applyAlignment="1">
      <alignment horizontal="left" indent="3"/>
    </xf>
    <xf numFmtId="4" fontId="0" fillId="0" borderId="1" xfId="0" applyNumberFormat="1" applyFont="1" applyFill="1" applyBorder="1"/>
    <xf numFmtId="4" fontId="0" fillId="0" borderId="1" xfId="0" applyNumberFormat="1" applyFont="1" applyFill="1" applyBorder="1"/>
    <xf numFmtId="4" fontId="0" fillId="0" borderId="1" xfId="0" applyNumberFormat="1" applyBorder="1"/>
    <xf numFmtId="49" fontId="3" fillId="0" borderId="0" xfId="0" applyNumberFormat="1" applyFont="1" applyBorder="1" applyAlignment="1">
      <alignment horizontal="left" wrapText="1"/>
    </xf>
    <xf numFmtId="49" fontId="2" fillId="0" borderId="0" xfId="1" applyNumberFormat="1" applyFont="1" applyAlignment="1">
      <alignment horizontal="center"/>
    </xf>
    <xf numFmtId="4" fontId="4" fillId="0" borderId="0" xfId="1" applyNumberFormat="1" applyFont="1" applyBorder="1" applyAlignment="1">
      <alignment horizontal="right"/>
    </xf>
  </cellXfs>
  <cellStyles count="2">
    <cellStyle name="Звичайни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N55"/>
  <sheetViews>
    <sheetView tabSelected="1" zoomScale="85" zoomScaleNormal="85" workbookViewId="0">
      <selection activeCell="H28" sqref="H28"/>
    </sheetView>
  </sheetViews>
  <sheetFormatPr defaultRowHeight="14.5" outlineLevelRow="4" x14ac:dyDescent="0.35"/>
  <cols>
    <col min="1" max="1" width="23.81640625" style="1" bestFit="1" customWidth="1"/>
    <col min="2" max="14" width="8.26953125" style="2" bestFit="1" customWidth="1"/>
  </cols>
  <sheetData>
    <row r="1" spans="1:14" x14ac:dyDescent="0.35">
      <c r="A1" s="22" t="s">
        <v>32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</row>
    <row r="2" spans="1:14" x14ac:dyDescent="0.35">
      <c r="A2" s="6"/>
      <c r="B2" s="6"/>
      <c r="C2" s="6"/>
      <c r="D2" s="6"/>
      <c r="E2" s="6"/>
      <c r="F2" s="6"/>
      <c r="G2" s="6"/>
      <c r="H2" s="6"/>
      <c r="I2" s="7"/>
      <c r="J2" s="6"/>
      <c r="K2" s="6"/>
      <c r="L2" s="6"/>
      <c r="M2" s="23" t="s">
        <v>30</v>
      </c>
      <c r="N2" s="23"/>
    </row>
    <row r="3" spans="1:14" s="9" customFormat="1" x14ac:dyDescent="0.35">
      <c r="A3" s="8"/>
      <c r="B3" s="8" t="s">
        <v>0</v>
      </c>
      <c r="C3" s="8" t="s">
        <v>1</v>
      </c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  <c r="I3" s="8" t="s">
        <v>7</v>
      </c>
      <c r="J3" s="8" t="s">
        <v>8</v>
      </c>
      <c r="K3" s="8" t="s">
        <v>9</v>
      </c>
      <c r="L3" s="8" t="s">
        <v>10</v>
      </c>
      <c r="M3" s="8" t="s">
        <v>11</v>
      </c>
      <c r="N3" s="8" t="s">
        <v>12</v>
      </c>
    </row>
    <row r="4" spans="1:14" s="12" customFormat="1" x14ac:dyDescent="0.35">
      <c r="A4" s="10" t="s">
        <v>12</v>
      </c>
      <c r="B4" s="11">
        <f t="shared" ref="B4:N4" si="0">B5+B22</f>
        <v>51.587469227809997</v>
      </c>
      <c r="C4" s="11">
        <f t="shared" si="0"/>
        <v>104.92187093909</v>
      </c>
      <c r="D4" s="11">
        <f t="shared" si="0"/>
        <v>83.373619808499996</v>
      </c>
      <c r="E4" s="11">
        <f t="shared" si="0"/>
        <v>96.148031058790011</v>
      </c>
      <c r="F4" s="11">
        <f t="shared" si="0"/>
        <v>105.43268778030999</v>
      </c>
      <c r="G4" s="11">
        <f t="shared" si="0"/>
        <v>92.68319998858999</v>
      </c>
      <c r="H4" s="11">
        <f t="shared" si="0"/>
        <v>66.349301013200005</v>
      </c>
      <c r="I4" s="11">
        <f t="shared" si="0"/>
        <v>97.433687041349998</v>
      </c>
      <c r="J4" s="11">
        <f t="shared" si="0"/>
        <v>54.64837293774</v>
      </c>
      <c r="K4" s="11">
        <f t="shared" si="0"/>
        <v>100.99379002019</v>
      </c>
      <c r="L4" s="11">
        <f t="shared" si="0"/>
        <v>117.58954948293999</v>
      </c>
      <c r="M4" s="11">
        <f t="shared" si="0"/>
        <v>50.688643965379995</v>
      </c>
      <c r="N4" s="11">
        <f t="shared" si="0"/>
        <v>1021.8502232638898</v>
      </c>
    </row>
    <row r="5" spans="1:14" outlineLevel="1" x14ac:dyDescent="0.35">
      <c r="A5" s="13" t="s">
        <v>13</v>
      </c>
      <c r="B5" s="14">
        <f t="shared" ref="B5:N5" si="1">B6+B15</f>
        <v>45.721876505049998</v>
      </c>
      <c r="C5" s="14">
        <f t="shared" si="1"/>
        <v>57.903386393239998</v>
      </c>
      <c r="D5" s="14">
        <f t="shared" si="1"/>
        <v>64.314286451429993</v>
      </c>
      <c r="E5" s="14">
        <f t="shared" si="1"/>
        <v>79.527839376070006</v>
      </c>
      <c r="F5" s="14">
        <f t="shared" si="1"/>
        <v>66.742395077569995</v>
      </c>
      <c r="G5" s="14">
        <f t="shared" si="1"/>
        <v>63.187132796269992</v>
      </c>
      <c r="H5" s="14">
        <f t="shared" si="1"/>
        <v>60.332632446730003</v>
      </c>
      <c r="I5" s="14">
        <f t="shared" si="1"/>
        <v>50.035260171459996</v>
      </c>
      <c r="J5" s="14">
        <f t="shared" si="1"/>
        <v>48.47951304195</v>
      </c>
      <c r="K5" s="14">
        <f t="shared" si="1"/>
        <v>83.46451563637001</v>
      </c>
      <c r="L5" s="14">
        <f t="shared" si="1"/>
        <v>81.617417830509993</v>
      </c>
      <c r="M5" s="14">
        <f t="shared" si="1"/>
        <v>32.119293017449998</v>
      </c>
      <c r="N5" s="14">
        <f t="shared" si="1"/>
        <v>733.44554874409982</v>
      </c>
    </row>
    <row r="6" spans="1:14" outlineLevel="2" x14ac:dyDescent="0.35">
      <c r="A6" s="15" t="s">
        <v>14</v>
      </c>
      <c r="B6" s="16">
        <f t="shared" ref="B6:N6" si="2">B7+B9+B11</f>
        <v>10.42179348915</v>
      </c>
      <c r="C6" s="16">
        <f t="shared" si="2"/>
        <v>16.822979393240001</v>
      </c>
      <c r="D6" s="16">
        <f t="shared" si="2"/>
        <v>10.44906004079</v>
      </c>
      <c r="E6" s="16">
        <f t="shared" si="2"/>
        <v>26.44609636341</v>
      </c>
      <c r="F6" s="16">
        <f t="shared" si="2"/>
        <v>36.359120819920001</v>
      </c>
      <c r="G6" s="16">
        <f t="shared" si="2"/>
        <v>22.550434665649998</v>
      </c>
      <c r="H6" s="16">
        <f t="shared" si="2"/>
        <v>12.59492766941</v>
      </c>
      <c r="I6" s="16">
        <f t="shared" si="2"/>
        <v>17.46941115884</v>
      </c>
      <c r="J6" s="16">
        <f t="shared" si="2"/>
        <v>9.8065700720599995</v>
      </c>
      <c r="K6" s="16">
        <f t="shared" si="2"/>
        <v>20.54152562062</v>
      </c>
      <c r="L6" s="16">
        <f t="shared" si="2"/>
        <v>32.292324459230002</v>
      </c>
      <c r="M6" s="16">
        <f t="shared" si="2"/>
        <v>16.063394878369998</v>
      </c>
      <c r="N6" s="16">
        <f t="shared" si="2"/>
        <v>231.81763863068997</v>
      </c>
    </row>
    <row r="7" spans="1:14" outlineLevel="3" collapsed="1" x14ac:dyDescent="0.35">
      <c r="A7" s="4" t="s">
        <v>15</v>
      </c>
      <c r="B7" s="3">
        <f t="shared" ref="B7:N7" si="3">SUM(B8:B8)</f>
        <v>0</v>
      </c>
      <c r="C7" s="3">
        <f t="shared" si="3"/>
        <v>0</v>
      </c>
      <c r="D7" s="3">
        <f t="shared" si="3"/>
        <v>0</v>
      </c>
      <c r="E7" s="3">
        <f t="shared" si="3"/>
        <v>2.5000000000000001E-4</v>
      </c>
      <c r="F7" s="3">
        <f t="shared" si="3"/>
        <v>0</v>
      </c>
      <c r="G7" s="3">
        <f t="shared" si="3"/>
        <v>0</v>
      </c>
      <c r="H7" s="3">
        <f t="shared" si="3"/>
        <v>0</v>
      </c>
      <c r="I7" s="3">
        <f t="shared" si="3"/>
        <v>0</v>
      </c>
      <c r="J7" s="3">
        <f t="shared" si="3"/>
        <v>0</v>
      </c>
      <c r="K7" s="3">
        <f t="shared" si="3"/>
        <v>0</v>
      </c>
      <c r="L7" s="3">
        <f t="shared" si="3"/>
        <v>0</v>
      </c>
      <c r="M7" s="3">
        <f t="shared" si="3"/>
        <v>0</v>
      </c>
      <c r="N7" s="3">
        <f t="shared" si="3"/>
        <v>2.5000000000000001E-4</v>
      </c>
    </row>
    <row r="8" spans="1:14" hidden="1" outlineLevel="4" x14ac:dyDescent="0.35">
      <c r="A8" s="5" t="s">
        <v>16</v>
      </c>
      <c r="B8" s="3"/>
      <c r="C8" s="3"/>
      <c r="D8" s="3"/>
      <c r="E8" s="3">
        <v>2.5000000000000001E-4</v>
      </c>
      <c r="F8" s="3"/>
      <c r="G8" s="3"/>
      <c r="H8" s="3"/>
      <c r="I8" s="3"/>
      <c r="J8" s="3"/>
      <c r="K8" s="3"/>
      <c r="L8" s="3"/>
      <c r="M8" s="3"/>
      <c r="N8" s="3">
        <f>$B8+$C8+$D8+$E8+$F8+$G8+$H8+$I8+$J8+$K8+$L8+$M8</f>
        <v>2.5000000000000001E-4</v>
      </c>
    </row>
    <row r="9" spans="1:14" outlineLevel="3" collapsed="1" x14ac:dyDescent="0.35">
      <c r="A9" s="4" t="s">
        <v>17</v>
      </c>
      <c r="B9" s="3">
        <f t="shared" ref="B9:N9" si="4">SUM(B10:B10)</f>
        <v>0</v>
      </c>
      <c r="C9" s="3">
        <f t="shared" si="4"/>
        <v>0</v>
      </c>
      <c r="D9" s="3">
        <f t="shared" si="4"/>
        <v>1.793561607E-2</v>
      </c>
      <c r="E9" s="3">
        <f t="shared" si="4"/>
        <v>0</v>
      </c>
      <c r="F9" s="3">
        <f t="shared" si="4"/>
        <v>0</v>
      </c>
      <c r="G9" s="3">
        <f t="shared" si="4"/>
        <v>1.7722743860000001E-2</v>
      </c>
      <c r="H9" s="3">
        <f t="shared" si="4"/>
        <v>0</v>
      </c>
      <c r="I9" s="3">
        <f t="shared" si="4"/>
        <v>0</v>
      </c>
      <c r="J9" s="3">
        <f t="shared" si="4"/>
        <v>1.7500813260000001E-2</v>
      </c>
      <c r="K9" s="3">
        <f t="shared" si="4"/>
        <v>0</v>
      </c>
      <c r="L9" s="3">
        <f t="shared" si="4"/>
        <v>0</v>
      </c>
      <c r="M9" s="3">
        <f t="shared" si="4"/>
        <v>1.7084127229999999E-2</v>
      </c>
      <c r="N9" s="3">
        <f t="shared" si="4"/>
        <v>7.0243300420000002E-2</v>
      </c>
    </row>
    <row r="10" spans="1:14" hidden="1" outlineLevel="4" x14ac:dyDescent="0.35">
      <c r="A10" s="5" t="s">
        <v>16</v>
      </c>
      <c r="B10" s="3"/>
      <c r="C10" s="3"/>
      <c r="D10" s="3">
        <v>1.793561607E-2</v>
      </c>
      <c r="E10" s="3"/>
      <c r="F10" s="3"/>
      <c r="G10" s="3">
        <v>1.7722743860000001E-2</v>
      </c>
      <c r="H10" s="3"/>
      <c r="I10" s="3"/>
      <c r="J10" s="3">
        <v>1.7500813260000001E-2</v>
      </c>
      <c r="K10" s="3"/>
      <c r="L10" s="3"/>
      <c r="M10" s="3">
        <v>1.7084127229999999E-2</v>
      </c>
      <c r="N10" s="3">
        <f>$B10+$C10+$D10+$E10+$F10+$G10+$H10+$I10+$J10+$K10+$L10+$M10</f>
        <v>7.0243300420000002E-2</v>
      </c>
    </row>
    <row r="11" spans="1:14" outlineLevel="3" collapsed="1" x14ac:dyDescent="0.35">
      <c r="A11" s="4" t="s">
        <v>18</v>
      </c>
      <c r="B11" s="3">
        <f t="shared" ref="B11:N11" si="5">SUM(B12:B14)</f>
        <v>10.42179348915</v>
      </c>
      <c r="C11" s="3">
        <f t="shared" si="5"/>
        <v>16.822979393240001</v>
      </c>
      <c r="D11" s="3">
        <f t="shared" si="5"/>
        <v>10.43112442472</v>
      </c>
      <c r="E11" s="3">
        <f t="shared" si="5"/>
        <v>26.445846363409999</v>
      </c>
      <c r="F11" s="3">
        <f t="shared" si="5"/>
        <v>36.359120819920001</v>
      </c>
      <c r="G11" s="3">
        <f t="shared" si="5"/>
        <v>22.53271192179</v>
      </c>
      <c r="H11" s="3">
        <f t="shared" si="5"/>
        <v>12.59492766941</v>
      </c>
      <c r="I11" s="3">
        <f t="shared" si="5"/>
        <v>17.46941115884</v>
      </c>
      <c r="J11" s="3">
        <f t="shared" si="5"/>
        <v>9.7890692587999997</v>
      </c>
      <c r="K11" s="3">
        <f t="shared" si="5"/>
        <v>20.54152562062</v>
      </c>
      <c r="L11" s="3">
        <f t="shared" si="5"/>
        <v>32.292324459230002</v>
      </c>
      <c r="M11" s="3">
        <f t="shared" si="5"/>
        <v>16.046310751139998</v>
      </c>
      <c r="N11" s="3">
        <f t="shared" si="5"/>
        <v>231.74714533026997</v>
      </c>
    </row>
    <row r="12" spans="1:14" hidden="1" outlineLevel="4" x14ac:dyDescent="0.35">
      <c r="A12" s="5" t="s">
        <v>19</v>
      </c>
      <c r="B12" s="3">
        <v>0.10422635856</v>
      </c>
      <c r="C12" s="3"/>
      <c r="D12" s="3">
        <v>0.25485674932000002</v>
      </c>
      <c r="E12" s="3"/>
      <c r="F12" s="3">
        <v>0.12429791169</v>
      </c>
      <c r="G12" s="3"/>
      <c r="H12" s="3">
        <v>0.11651520948999999</v>
      </c>
      <c r="I12" s="3"/>
      <c r="J12" s="3">
        <v>0.12998363072999999</v>
      </c>
      <c r="K12" s="3"/>
      <c r="L12" s="3"/>
      <c r="M12" s="3"/>
      <c r="N12" s="3">
        <f>$B12+$C12+$D12+$E12+$F12+$G12+$H12+$I12+$J12+$K12+$L12+$M12</f>
        <v>0.72987985979000003</v>
      </c>
    </row>
    <row r="13" spans="1:14" hidden="1" outlineLevel="4" x14ac:dyDescent="0.35">
      <c r="A13" s="5" t="s">
        <v>16</v>
      </c>
      <c r="B13" s="3">
        <v>9.5295362737999998</v>
      </c>
      <c r="C13" s="3">
        <v>16.52899152645</v>
      </c>
      <c r="D13" s="3">
        <v>9.4769792847000005</v>
      </c>
      <c r="E13" s="3">
        <v>25.78664400425</v>
      </c>
      <c r="F13" s="3">
        <v>35.8594888091</v>
      </c>
      <c r="G13" s="3">
        <v>22.337730703849999</v>
      </c>
      <c r="H13" s="3">
        <v>12.060812459499999</v>
      </c>
      <c r="I13" s="3">
        <v>17.175423292049999</v>
      </c>
      <c r="J13" s="3">
        <v>9.2928981276999991</v>
      </c>
      <c r="K13" s="3">
        <v>20.174550620249999</v>
      </c>
      <c r="L13" s="3">
        <v>31.916990360100002</v>
      </c>
      <c r="M13" s="3">
        <v>15.851329533199999</v>
      </c>
      <c r="N13" s="3">
        <f>$B13+$C13+$D13+$E13+$F13+$G13+$H13+$I13+$J13+$K13+$L13+$M13</f>
        <v>225.99137499494998</v>
      </c>
    </row>
    <row r="14" spans="1:14" hidden="1" outlineLevel="4" x14ac:dyDescent="0.35">
      <c r="A14" s="5" t="s">
        <v>20</v>
      </c>
      <c r="B14" s="3">
        <v>0.78803085678999996</v>
      </c>
      <c r="C14" s="3">
        <v>0.29398786679</v>
      </c>
      <c r="D14" s="3">
        <v>0.69928839070000004</v>
      </c>
      <c r="E14" s="3">
        <v>0.65920235916000003</v>
      </c>
      <c r="F14" s="3">
        <v>0.37533409912999999</v>
      </c>
      <c r="G14" s="3">
        <v>0.19498121794000001</v>
      </c>
      <c r="H14" s="3">
        <v>0.41760000042000001</v>
      </c>
      <c r="I14" s="3">
        <v>0.29398786679</v>
      </c>
      <c r="J14" s="3">
        <v>0.36618750036999997</v>
      </c>
      <c r="K14" s="3">
        <v>0.36697500037000003</v>
      </c>
      <c r="L14" s="3">
        <v>0.37533409912999999</v>
      </c>
      <c r="M14" s="3">
        <v>0.19498121794000001</v>
      </c>
      <c r="N14" s="3">
        <f>$B14+$C14+$D14+$E14+$F14+$G14+$H14+$I14+$J14+$K14+$L14+$M14</f>
        <v>5.0258904755299998</v>
      </c>
    </row>
    <row r="15" spans="1:14" outlineLevel="2" x14ac:dyDescent="0.35">
      <c r="A15" s="15" t="s">
        <v>21</v>
      </c>
      <c r="B15" s="16">
        <f t="shared" ref="B15:N15" si="6">B16+B18</f>
        <v>35.3000830159</v>
      </c>
      <c r="C15" s="16">
        <f t="shared" si="6"/>
        <v>41.080407000000001</v>
      </c>
      <c r="D15" s="16">
        <f t="shared" si="6"/>
        <v>53.865226410639998</v>
      </c>
      <c r="E15" s="16">
        <f t="shared" si="6"/>
        <v>53.081743012659999</v>
      </c>
      <c r="F15" s="16">
        <f t="shared" si="6"/>
        <v>30.383274257650001</v>
      </c>
      <c r="G15" s="16">
        <f t="shared" si="6"/>
        <v>40.636698130619997</v>
      </c>
      <c r="H15" s="16">
        <f t="shared" si="6"/>
        <v>47.737704777320005</v>
      </c>
      <c r="I15" s="16">
        <f t="shared" si="6"/>
        <v>32.565849012619999</v>
      </c>
      <c r="J15" s="16">
        <f t="shared" si="6"/>
        <v>38.672942969890002</v>
      </c>
      <c r="K15" s="16">
        <f t="shared" si="6"/>
        <v>62.922990015750003</v>
      </c>
      <c r="L15" s="16">
        <f t="shared" si="6"/>
        <v>49.325093371279998</v>
      </c>
      <c r="M15" s="16">
        <f t="shared" si="6"/>
        <v>16.05589813908</v>
      </c>
      <c r="N15" s="16">
        <f t="shared" si="6"/>
        <v>501.62791011340988</v>
      </c>
    </row>
    <row r="16" spans="1:14" outlineLevel="3" collapsed="1" x14ac:dyDescent="0.35">
      <c r="A16" s="4" t="s">
        <v>17</v>
      </c>
      <c r="B16" s="3">
        <f t="shared" ref="B16:N16" si="7">SUM(B17:B17)</f>
        <v>0</v>
      </c>
      <c r="C16" s="3">
        <f t="shared" si="7"/>
        <v>0</v>
      </c>
      <c r="D16" s="3">
        <f t="shared" si="7"/>
        <v>3.3063130619999999E-2</v>
      </c>
      <c r="E16" s="3">
        <f t="shared" si="7"/>
        <v>0</v>
      </c>
      <c r="F16" s="3">
        <f t="shared" si="7"/>
        <v>0</v>
      </c>
      <c r="G16" s="3">
        <f t="shared" si="7"/>
        <v>3.3063130619999999E-2</v>
      </c>
      <c r="H16" s="3">
        <f t="shared" si="7"/>
        <v>0</v>
      </c>
      <c r="I16" s="3">
        <f t="shared" si="7"/>
        <v>0</v>
      </c>
      <c r="J16" s="3">
        <f t="shared" si="7"/>
        <v>3.3063130619999999E-2</v>
      </c>
      <c r="K16" s="3">
        <f t="shared" si="7"/>
        <v>0</v>
      </c>
      <c r="L16" s="3">
        <f t="shared" si="7"/>
        <v>0</v>
      </c>
      <c r="M16" s="3">
        <f t="shared" si="7"/>
        <v>3.3063130619999999E-2</v>
      </c>
      <c r="N16" s="3">
        <f t="shared" si="7"/>
        <v>0.13225252248</v>
      </c>
    </row>
    <row r="17" spans="1:14" hidden="1" outlineLevel="4" x14ac:dyDescent="0.35">
      <c r="A17" s="5" t="s">
        <v>16</v>
      </c>
      <c r="B17" s="3"/>
      <c r="C17" s="3"/>
      <c r="D17" s="3">
        <v>3.3063130619999999E-2</v>
      </c>
      <c r="E17" s="3"/>
      <c r="F17" s="3"/>
      <c r="G17" s="3">
        <v>3.3063130619999999E-2</v>
      </c>
      <c r="H17" s="3"/>
      <c r="I17" s="3"/>
      <c r="J17" s="3">
        <v>3.3063130619999999E-2</v>
      </c>
      <c r="K17" s="3"/>
      <c r="L17" s="3"/>
      <c r="M17" s="3">
        <v>3.3063130619999999E-2</v>
      </c>
      <c r="N17" s="3">
        <f>$B17+$C17+$D17+$E17+$F17+$G17+$H17+$I17+$J17+$K17+$L17+$M17</f>
        <v>0.13225252248</v>
      </c>
    </row>
    <row r="18" spans="1:14" outlineLevel="3" collapsed="1" x14ac:dyDescent="0.35">
      <c r="A18" s="4" t="s">
        <v>18</v>
      </c>
      <c r="B18" s="3">
        <f t="shared" ref="B18:N18" si="8">SUM(B19:B21)</f>
        <v>35.3000830159</v>
      </c>
      <c r="C18" s="3">
        <f t="shared" si="8"/>
        <v>41.080407000000001</v>
      </c>
      <c r="D18" s="3">
        <f t="shared" si="8"/>
        <v>53.832163280019998</v>
      </c>
      <c r="E18" s="3">
        <f t="shared" si="8"/>
        <v>53.081743012659999</v>
      </c>
      <c r="F18" s="3">
        <f t="shared" si="8"/>
        <v>30.383274257650001</v>
      </c>
      <c r="G18" s="3">
        <f t="shared" si="8"/>
        <v>40.603634999999997</v>
      </c>
      <c r="H18" s="3">
        <f t="shared" si="8"/>
        <v>47.737704777320005</v>
      </c>
      <c r="I18" s="3">
        <f t="shared" si="8"/>
        <v>32.565849012619999</v>
      </c>
      <c r="J18" s="3">
        <f t="shared" si="8"/>
        <v>38.639879839270002</v>
      </c>
      <c r="K18" s="3">
        <f t="shared" si="8"/>
        <v>62.922990015750003</v>
      </c>
      <c r="L18" s="3">
        <f t="shared" si="8"/>
        <v>49.325093371279998</v>
      </c>
      <c r="M18" s="3">
        <f t="shared" si="8"/>
        <v>16.02283500846</v>
      </c>
      <c r="N18" s="3">
        <f t="shared" si="8"/>
        <v>501.49565759092991</v>
      </c>
    </row>
    <row r="19" spans="1:14" hidden="1" outlineLevel="4" x14ac:dyDescent="0.35">
      <c r="A19" s="5" t="s">
        <v>19</v>
      </c>
      <c r="B19" s="3"/>
      <c r="C19" s="3"/>
      <c r="D19" s="3">
        <v>15.683492265690001</v>
      </c>
      <c r="E19" s="3"/>
      <c r="F19" s="3">
        <v>7.6491022576500001</v>
      </c>
      <c r="G19" s="3"/>
      <c r="H19" s="3">
        <v>9.3212167593200004</v>
      </c>
      <c r="I19" s="3"/>
      <c r="J19" s="3">
        <v>4.1279978235200003</v>
      </c>
      <c r="K19" s="3"/>
      <c r="L19" s="3"/>
      <c r="M19" s="3"/>
      <c r="N19" s="3">
        <f>$B19+$C19+$D19+$E19+$F19+$G19+$H19+$I19+$J19+$K19+$L19+$M19</f>
        <v>36.781809106179999</v>
      </c>
    </row>
    <row r="20" spans="1:14" hidden="1" outlineLevel="4" x14ac:dyDescent="0.35">
      <c r="A20" s="5" t="s">
        <v>16</v>
      </c>
      <c r="B20" s="3">
        <v>19.401762999999999</v>
      </c>
      <c r="C20" s="3">
        <v>41.080407000000001</v>
      </c>
      <c r="D20" s="3">
        <v>23.821750999999999</v>
      </c>
      <c r="E20" s="3">
        <v>40.431207999999998</v>
      </c>
      <c r="F20" s="3">
        <v>22.734172000000001</v>
      </c>
      <c r="G20" s="3">
        <v>40.603634999999997</v>
      </c>
      <c r="H20" s="3">
        <v>20.416488000000001</v>
      </c>
      <c r="I20" s="3">
        <v>19.948343999999999</v>
      </c>
      <c r="J20" s="3">
        <v>18.761882</v>
      </c>
      <c r="K20" s="3">
        <v>47.172989999999999</v>
      </c>
      <c r="L20" s="3">
        <v>33.041618354999997</v>
      </c>
      <c r="M20" s="3">
        <v>7.5637800000000004</v>
      </c>
      <c r="N20" s="3">
        <f>$B20+$C20+$D20+$E20+$F20+$G20+$H20+$I20+$J20+$K20+$L20+$M20</f>
        <v>334.97803835499991</v>
      </c>
    </row>
    <row r="21" spans="1:14" hidden="1" outlineLevel="4" x14ac:dyDescent="0.35">
      <c r="A21" s="5" t="s">
        <v>20</v>
      </c>
      <c r="B21" s="3">
        <v>15.8983200159</v>
      </c>
      <c r="C21" s="3"/>
      <c r="D21" s="3">
        <v>14.32692001433</v>
      </c>
      <c r="E21" s="3">
        <v>12.650535012660001</v>
      </c>
      <c r="F21" s="3"/>
      <c r="G21" s="3"/>
      <c r="H21" s="3">
        <v>18.000000018000001</v>
      </c>
      <c r="I21" s="3">
        <v>12.617505012620001</v>
      </c>
      <c r="J21" s="3">
        <v>15.75000001575</v>
      </c>
      <c r="K21" s="3">
        <v>15.75000001575</v>
      </c>
      <c r="L21" s="3">
        <v>16.283475016280001</v>
      </c>
      <c r="M21" s="3">
        <v>8.45905500846</v>
      </c>
      <c r="N21" s="3">
        <f>$B21+$C21+$D21+$E21+$F21+$G21+$H21+$I21+$J21+$K21+$L21+$M21</f>
        <v>129.73581012975001</v>
      </c>
    </row>
    <row r="22" spans="1:14" outlineLevel="1" x14ac:dyDescent="0.35">
      <c r="A22" s="13" t="s">
        <v>22</v>
      </c>
      <c r="B22" s="14">
        <f t="shared" ref="B22:N22" si="9">B23+B44</f>
        <v>5.8655927227600007</v>
      </c>
      <c r="C22" s="14">
        <f t="shared" si="9"/>
        <v>47.018484545850001</v>
      </c>
      <c r="D22" s="14">
        <f t="shared" si="9"/>
        <v>19.059333357069999</v>
      </c>
      <c r="E22" s="14">
        <f t="shared" si="9"/>
        <v>16.620191682720002</v>
      </c>
      <c r="F22" s="14">
        <f t="shared" si="9"/>
        <v>38.690292702739995</v>
      </c>
      <c r="G22" s="14">
        <f t="shared" si="9"/>
        <v>29.496067192320002</v>
      </c>
      <c r="H22" s="14">
        <f t="shared" si="9"/>
        <v>6.0166685664700008</v>
      </c>
      <c r="I22" s="14">
        <f t="shared" si="9"/>
        <v>47.398426869890002</v>
      </c>
      <c r="J22" s="14">
        <f t="shared" si="9"/>
        <v>6.1688598957899998</v>
      </c>
      <c r="K22" s="14">
        <f t="shared" si="9"/>
        <v>17.529274383819999</v>
      </c>
      <c r="L22" s="14">
        <f t="shared" si="9"/>
        <v>35.972131652429994</v>
      </c>
      <c r="M22" s="14">
        <f t="shared" si="9"/>
        <v>18.569350947929998</v>
      </c>
      <c r="N22" s="14">
        <f t="shared" si="9"/>
        <v>288.40467451978998</v>
      </c>
    </row>
    <row r="23" spans="1:14" outlineLevel="2" x14ac:dyDescent="0.35">
      <c r="A23" s="15" t="s">
        <v>14</v>
      </c>
      <c r="B23" s="16">
        <f t="shared" ref="B23:N23" si="10">B24+B30+B34+B40</f>
        <v>3.61189461825</v>
      </c>
      <c r="C23" s="16">
        <f t="shared" si="10"/>
        <v>24.801350490780003</v>
      </c>
      <c r="D23" s="16">
        <f t="shared" si="10"/>
        <v>6.364400526819999</v>
      </c>
      <c r="E23" s="16">
        <f t="shared" si="10"/>
        <v>11.888018869520002</v>
      </c>
      <c r="F23" s="16">
        <f t="shared" si="10"/>
        <v>11.391772465830002</v>
      </c>
      <c r="G23" s="16">
        <f t="shared" si="10"/>
        <v>24.59621644245</v>
      </c>
      <c r="H23" s="16">
        <f t="shared" si="10"/>
        <v>4.1777503537700005</v>
      </c>
      <c r="I23" s="16">
        <f t="shared" si="10"/>
        <v>28.917983834979999</v>
      </c>
      <c r="J23" s="16">
        <f t="shared" si="10"/>
        <v>3.3298194355700002</v>
      </c>
      <c r="K23" s="16">
        <f t="shared" si="10"/>
        <v>12.568773115099999</v>
      </c>
      <c r="L23" s="16">
        <f t="shared" si="10"/>
        <v>19.918976111269998</v>
      </c>
      <c r="M23" s="16">
        <f t="shared" si="10"/>
        <v>13.82645856944</v>
      </c>
      <c r="N23" s="16">
        <f t="shared" si="10"/>
        <v>165.39341483378001</v>
      </c>
    </row>
    <row r="24" spans="1:14" outlineLevel="3" x14ac:dyDescent="0.35">
      <c r="A24" s="4" t="s">
        <v>15</v>
      </c>
      <c r="B24" s="3">
        <f t="shared" ref="B24:N24" si="11">SUM(B25:B29)</f>
        <v>0.17183442229999998</v>
      </c>
      <c r="C24" s="3">
        <f t="shared" si="11"/>
        <v>8.3985603829999991E-2</v>
      </c>
      <c r="D24" s="3">
        <f t="shared" si="11"/>
        <v>3.1095000000000003E-3</v>
      </c>
      <c r="E24" s="3">
        <f t="shared" si="11"/>
        <v>6.5056249999999999E-4</v>
      </c>
      <c r="F24" s="3">
        <f t="shared" si="11"/>
        <v>4.2918749999999999E-4</v>
      </c>
      <c r="G24" s="3">
        <f t="shared" si="11"/>
        <v>0.30187994115</v>
      </c>
      <c r="H24" s="3">
        <f t="shared" si="11"/>
        <v>4.5815625000000006E-3</v>
      </c>
      <c r="I24" s="3">
        <f t="shared" si="11"/>
        <v>4.2918749999999999E-4</v>
      </c>
      <c r="J24" s="3">
        <f t="shared" si="11"/>
        <v>7.7962500000000015E-4</v>
      </c>
      <c r="K24" s="3">
        <f t="shared" si="11"/>
        <v>6.8343750000000002E-4</v>
      </c>
      <c r="L24" s="3">
        <f t="shared" si="11"/>
        <v>4.2918749999999999E-4</v>
      </c>
      <c r="M24" s="3">
        <f t="shared" si="11"/>
        <v>2.3421375020000003E-2</v>
      </c>
      <c r="N24" s="3">
        <f t="shared" si="11"/>
        <v>0.59221359230000004</v>
      </c>
    </row>
    <row r="25" spans="1:14" outlineLevel="4" x14ac:dyDescent="0.35">
      <c r="A25" s="5" t="s">
        <v>19</v>
      </c>
      <c r="B25" s="3">
        <v>3.0656249999999998E-4</v>
      </c>
      <c r="C25" s="3">
        <v>4.2918749999999999E-4</v>
      </c>
      <c r="D25" s="3">
        <v>2.5751250000000002E-3</v>
      </c>
      <c r="E25" s="3">
        <v>3.0656249999999998E-4</v>
      </c>
      <c r="F25" s="3">
        <v>4.2918749999999999E-4</v>
      </c>
      <c r="G25" s="3">
        <v>2.4525000000000003E-4</v>
      </c>
      <c r="H25" s="3">
        <v>3.0656249999999998E-4</v>
      </c>
      <c r="I25" s="3">
        <v>4.2918749999999999E-4</v>
      </c>
      <c r="J25" s="3">
        <v>2.4525000000000003E-4</v>
      </c>
      <c r="K25" s="3">
        <v>3.0656249999999998E-4</v>
      </c>
      <c r="L25" s="3">
        <v>4.2918749999999999E-4</v>
      </c>
      <c r="M25" s="3">
        <v>2.4525000000000003E-4</v>
      </c>
      <c r="N25" s="3">
        <f>$B25+$C25+$D25+$E25+$F25+$G25+$H25+$I25+$J25+$K25+$L25+$M25</f>
        <v>6.253874999999999E-3</v>
      </c>
    </row>
    <row r="26" spans="1:14" outlineLevel="4" x14ac:dyDescent="0.35">
      <c r="A26" s="5" t="s">
        <v>23</v>
      </c>
      <c r="B26" s="3"/>
      <c r="C26" s="3"/>
      <c r="D26" s="3">
        <v>3.6562500000000001E-4</v>
      </c>
      <c r="E26" s="3"/>
      <c r="F26" s="3"/>
      <c r="G26" s="3">
        <v>3.6562500000000001E-4</v>
      </c>
      <c r="H26" s="3"/>
      <c r="I26" s="3"/>
      <c r="J26" s="3">
        <v>3.6562500000000001E-4</v>
      </c>
      <c r="K26" s="3"/>
      <c r="L26" s="3"/>
      <c r="M26" s="3">
        <v>3.6562500000000001E-4</v>
      </c>
      <c r="N26" s="3">
        <f>$B26+$C26+$D26+$E26+$F26+$G26+$H26+$I26+$J26+$K26+$L26+$M26</f>
        <v>1.4625E-3</v>
      </c>
    </row>
    <row r="27" spans="1:14" outlineLevel="4" x14ac:dyDescent="0.35">
      <c r="A27" s="5" t="s">
        <v>24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>
        <v>1.0417499999999999E-3</v>
      </c>
      <c r="N27" s="3">
        <f>$B27+$C27+$D27+$E27+$F27+$G27+$H27+$I27+$J27+$K27+$L27+$M27</f>
        <v>1.0417499999999999E-3</v>
      </c>
    </row>
    <row r="28" spans="1:14" outlineLevel="4" x14ac:dyDescent="0.35">
      <c r="A28" s="5" t="s">
        <v>16</v>
      </c>
      <c r="B28" s="3"/>
      <c r="C28" s="3"/>
      <c r="D28" s="3"/>
      <c r="E28" s="3">
        <v>6.4999999999999996E-6</v>
      </c>
      <c r="F28" s="3"/>
      <c r="G28" s="3"/>
      <c r="H28" s="3"/>
      <c r="I28" s="3"/>
      <c r="J28" s="3"/>
      <c r="K28" s="3"/>
      <c r="L28" s="3"/>
      <c r="M28" s="3"/>
      <c r="N28" s="3">
        <f>$B28+$C28+$D28+$E28+$F28+$G28+$H28+$I28+$J28+$K28+$L28+$M28</f>
        <v>6.4999999999999996E-6</v>
      </c>
    </row>
    <row r="29" spans="1:14" outlineLevel="4" x14ac:dyDescent="0.35">
      <c r="A29" s="5" t="s">
        <v>20</v>
      </c>
      <c r="B29" s="3">
        <v>0.17152785979999999</v>
      </c>
      <c r="C29" s="3">
        <v>8.3556416329999994E-2</v>
      </c>
      <c r="D29" s="3">
        <v>1.6875000000000001E-4</v>
      </c>
      <c r="E29" s="3">
        <v>3.3750000000000002E-4</v>
      </c>
      <c r="F29" s="3">
        <v>0</v>
      </c>
      <c r="G29" s="3">
        <v>0.30126906614999999</v>
      </c>
      <c r="H29" s="3">
        <v>4.2750000000000002E-3</v>
      </c>
      <c r="I29" s="3"/>
      <c r="J29" s="3">
        <v>1.6875000000000001E-4</v>
      </c>
      <c r="K29" s="3">
        <v>3.7687499999999999E-4</v>
      </c>
      <c r="L29" s="3"/>
      <c r="M29" s="3">
        <v>2.1768750020000002E-2</v>
      </c>
      <c r="N29" s="3">
        <f>$B29+$C29+$D29+$E29+$F29+$G29+$H29+$I29+$J29+$K29+$L29+$M29</f>
        <v>0.58344896730000007</v>
      </c>
    </row>
    <row r="30" spans="1:14" outlineLevel="3" x14ac:dyDescent="0.35">
      <c r="A30" s="17" t="s">
        <v>25</v>
      </c>
      <c r="B30" s="18">
        <f t="shared" ref="B30:N30" si="12">SUM(B31:B33)</f>
        <v>4.0362528189999997E-2</v>
      </c>
      <c r="C30" s="18">
        <f t="shared" si="12"/>
        <v>4.1185869564599997</v>
      </c>
      <c r="D30" s="18">
        <f t="shared" si="12"/>
        <v>0.43854342606000002</v>
      </c>
      <c r="E30" s="18">
        <f t="shared" si="12"/>
        <v>0</v>
      </c>
      <c r="F30" s="18">
        <f t="shared" si="12"/>
        <v>4.4093967929999998E-2</v>
      </c>
      <c r="G30" s="18">
        <f t="shared" si="12"/>
        <v>0.21193453879999999</v>
      </c>
      <c r="H30" s="18">
        <f t="shared" si="12"/>
        <v>0</v>
      </c>
      <c r="I30" s="18">
        <f t="shared" si="12"/>
        <v>4.0780099573999999</v>
      </c>
      <c r="J30" s="18">
        <f t="shared" si="12"/>
        <v>0.43756211149000002</v>
      </c>
      <c r="K30" s="18">
        <f t="shared" si="12"/>
        <v>0</v>
      </c>
      <c r="L30" s="18">
        <f t="shared" si="12"/>
        <v>3.5380341859999997E-2</v>
      </c>
      <c r="M30" s="18">
        <f t="shared" si="12"/>
        <v>0.18019622030000002</v>
      </c>
      <c r="N30" s="18">
        <f t="shared" si="12"/>
        <v>9.5846700484900005</v>
      </c>
    </row>
    <row r="31" spans="1:14" outlineLevel="4" x14ac:dyDescent="0.35">
      <c r="A31" s="5" t="s">
        <v>19</v>
      </c>
      <c r="B31" s="19">
        <v>0</v>
      </c>
      <c r="C31" s="19">
        <v>0.29071404013000002</v>
      </c>
      <c r="D31" s="19">
        <v>0.11103044681</v>
      </c>
      <c r="E31" s="19">
        <v>0</v>
      </c>
      <c r="F31" s="19">
        <v>4.4093967929999998E-2</v>
      </c>
      <c r="G31" s="19">
        <v>0.21193453879999999</v>
      </c>
      <c r="H31" s="19">
        <v>0</v>
      </c>
      <c r="I31" s="19">
        <v>0.25013704107000001</v>
      </c>
      <c r="J31" s="19">
        <v>0.10227049547</v>
      </c>
      <c r="K31" s="19">
        <v>0</v>
      </c>
      <c r="L31" s="19">
        <v>3.5380341859999997E-2</v>
      </c>
      <c r="M31" s="19">
        <v>0.18019622030000002</v>
      </c>
      <c r="N31" s="3">
        <f>$B31+$C31+$D31+$E31+$F31+$G31+$H31+$I31+$J31+$K31+$L31+$M31</f>
        <v>1.2257570923700001</v>
      </c>
    </row>
    <row r="32" spans="1:14" outlineLevel="4" x14ac:dyDescent="0.35">
      <c r="A32" s="5" t="s">
        <v>23</v>
      </c>
      <c r="B32" s="3"/>
      <c r="C32" s="3"/>
      <c r="D32" s="3">
        <v>0.32751297925</v>
      </c>
      <c r="E32" s="3"/>
      <c r="F32" s="3"/>
      <c r="G32" s="3"/>
      <c r="H32" s="3"/>
      <c r="I32" s="3"/>
      <c r="J32" s="3">
        <v>0.33529161602000002</v>
      </c>
      <c r="K32" s="3"/>
      <c r="L32" s="3"/>
      <c r="M32" s="3"/>
      <c r="N32" s="3">
        <f>$B32+$C32+$D32+$E32+$F32+$G32+$H32+$I32+$J32+$K32+$L32+$M32</f>
        <v>0.66280459527000002</v>
      </c>
    </row>
    <row r="33" spans="1:14" outlineLevel="4" x14ac:dyDescent="0.35">
      <c r="A33" s="5" t="s">
        <v>20</v>
      </c>
      <c r="B33" s="3">
        <v>4.0362528189999997E-2</v>
      </c>
      <c r="C33" s="3">
        <v>3.82787291633</v>
      </c>
      <c r="D33" s="3"/>
      <c r="E33" s="3"/>
      <c r="F33" s="3"/>
      <c r="G33" s="3"/>
      <c r="H33" s="3"/>
      <c r="I33" s="3">
        <v>3.82787291633</v>
      </c>
      <c r="J33" s="3"/>
      <c r="K33" s="3"/>
      <c r="L33" s="3"/>
      <c r="M33" s="3"/>
      <c r="N33" s="3">
        <f>$B33+$C33+$D33+$E33+$F33+$G33+$H33+$I33+$J33+$K33+$L33+$M33</f>
        <v>7.6961083608500003</v>
      </c>
    </row>
    <row r="34" spans="1:14" outlineLevel="3" collapsed="1" x14ac:dyDescent="0.35">
      <c r="A34" s="4" t="s">
        <v>26</v>
      </c>
      <c r="B34" s="3">
        <f t="shared" ref="B34:N34" si="13">SUM(B35:B39)</f>
        <v>0</v>
      </c>
      <c r="C34" s="3">
        <f t="shared" si="13"/>
        <v>1.194304501E-2</v>
      </c>
      <c r="D34" s="3">
        <f t="shared" si="13"/>
        <v>0.12042996003000001</v>
      </c>
      <c r="E34" s="3">
        <f t="shared" si="13"/>
        <v>0</v>
      </c>
      <c r="F34" s="3">
        <f t="shared" si="13"/>
        <v>0.20577451052000001</v>
      </c>
      <c r="G34" s="3">
        <f t="shared" si="13"/>
        <v>3.1771427759999998E-2</v>
      </c>
      <c r="H34" s="3">
        <f t="shared" si="13"/>
        <v>1.271745E-5</v>
      </c>
      <c r="I34" s="3">
        <f t="shared" si="13"/>
        <v>2.2315050020000001E-2</v>
      </c>
      <c r="J34" s="3">
        <f t="shared" si="13"/>
        <v>0.11987151930000001</v>
      </c>
      <c r="K34" s="3">
        <f t="shared" si="13"/>
        <v>0</v>
      </c>
      <c r="L34" s="3">
        <f t="shared" si="13"/>
        <v>0.21144179699999999</v>
      </c>
      <c r="M34" s="3">
        <f t="shared" si="13"/>
        <v>3.0433793340000001E-2</v>
      </c>
      <c r="N34" s="3">
        <f t="shared" si="13"/>
        <v>0.75399382043000007</v>
      </c>
    </row>
    <row r="35" spans="1:14" hidden="1" outlineLevel="4" x14ac:dyDescent="0.35">
      <c r="A35" s="5" t="s">
        <v>27</v>
      </c>
      <c r="B35" s="3"/>
      <c r="C35" s="3"/>
      <c r="D35" s="3"/>
      <c r="E35" s="3"/>
      <c r="F35" s="3"/>
      <c r="G35" s="3">
        <v>0</v>
      </c>
      <c r="H35" s="3"/>
      <c r="I35" s="3"/>
      <c r="J35" s="3"/>
      <c r="K35" s="3"/>
      <c r="L35" s="3"/>
      <c r="M35" s="3">
        <v>0</v>
      </c>
      <c r="N35" s="3">
        <f>$B35+$C35+$D35+$E35+$F35+$G35+$H35+$I35+$J35+$K35+$L35+$M35</f>
        <v>0</v>
      </c>
    </row>
    <row r="36" spans="1:14" hidden="1" outlineLevel="4" x14ac:dyDescent="0.35">
      <c r="A36" s="5" t="s">
        <v>19</v>
      </c>
      <c r="B36" s="3"/>
      <c r="C36" s="3"/>
      <c r="D36" s="3">
        <v>8.7697711050000002E-2</v>
      </c>
      <c r="E36" s="3"/>
      <c r="F36" s="3">
        <v>3.17169759E-2</v>
      </c>
      <c r="G36" s="3">
        <v>9.1085894299999994E-3</v>
      </c>
      <c r="H36" s="3"/>
      <c r="I36" s="3"/>
      <c r="J36" s="3">
        <v>8.8181260169999998E-2</v>
      </c>
      <c r="K36" s="3"/>
      <c r="L36" s="3">
        <v>3.4499331270000003E-2</v>
      </c>
      <c r="M36" s="3">
        <v>9.87080041E-3</v>
      </c>
      <c r="N36" s="3">
        <f>$B36+$C36+$D36+$E36+$F36+$G36+$H36+$I36+$J36+$K36+$L36+$M36</f>
        <v>0.26107466822999997</v>
      </c>
    </row>
    <row r="37" spans="1:14" hidden="1" outlineLevel="4" x14ac:dyDescent="0.35">
      <c r="A37" s="5" t="s">
        <v>23</v>
      </c>
      <c r="B37" s="3"/>
      <c r="C37" s="3"/>
      <c r="D37" s="3"/>
      <c r="E37" s="3"/>
      <c r="F37" s="3"/>
      <c r="G37" s="3">
        <v>2.4039832100000002E-3</v>
      </c>
      <c r="H37" s="3"/>
      <c r="I37" s="3"/>
      <c r="J37" s="3"/>
      <c r="K37" s="3"/>
      <c r="L37" s="3"/>
      <c r="M37" s="3">
        <v>1.2085959600000001E-3</v>
      </c>
      <c r="N37" s="3">
        <f>$B37+$C37+$D37+$E37+$F37+$G37+$H37+$I37+$J37+$K37+$L37+$M37</f>
        <v>3.6125791700000005E-3</v>
      </c>
    </row>
    <row r="38" spans="1:14" hidden="1" outlineLevel="4" x14ac:dyDescent="0.35">
      <c r="A38" s="5" t="s">
        <v>24</v>
      </c>
      <c r="B38" s="3">
        <v>0</v>
      </c>
      <c r="C38" s="3"/>
      <c r="D38" s="3">
        <v>3.2732248980000003E-2</v>
      </c>
      <c r="E38" s="3"/>
      <c r="F38" s="3">
        <v>0.17405753462000001</v>
      </c>
      <c r="G38" s="3">
        <v>2.0258855119999999E-2</v>
      </c>
      <c r="H38" s="3">
        <v>1.271745E-5</v>
      </c>
      <c r="I38" s="3"/>
      <c r="J38" s="3">
        <v>3.1690259130000002E-2</v>
      </c>
      <c r="K38" s="3"/>
      <c r="L38" s="3">
        <v>0.17694246573</v>
      </c>
      <c r="M38" s="3">
        <v>1.935439697E-2</v>
      </c>
      <c r="N38" s="3">
        <f>$B38+$C38+$D38+$E38+$F38+$G38+$H38+$I38+$J38+$K38+$L38+$M38</f>
        <v>0.45504847800000003</v>
      </c>
    </row>
    <row r="39" spans="1:14" hidden="1" outlineLevel="4" x14ac:dyDescent="0.35">
      <c r="A39" s="5" t="s">
        <v>20</v>
      </c>
      <c r="B39" s="3"/>
      <c r="C39" s="3">
        <v>1.194304501E-2</v>
      </c>
      <c r="D39" s="3"/>
      <c r="E39" s="3">
        <v>0</v>
      </c>
      <c r="F39" s="3"/>
      <c r="G39" s="3"/>
      <c r="H39" s="3"/>
      <c r="I39" s="3">
        <v>2.2315050020000001E-2</v>
      </c>
      <c r="J39" s="3"/>
      <c r="K39" s="3">
        <v>0</v>
      </c>
      <c r="L39" s="3"/>
      <c r="M39" s="3"/>
      <c r="N39" s="3">
        <f>$B39+$C39+$D39+$E39+$F39+$G39+$H39+$I39+$J39+$K39+$L39+$M39</f>
        <v>3.4258095030000005E-2</v>
      </c>
    </row>
    <row r="40" spans="1:14" outlineLevel="3" collapsed="1" x14ac:dyDescent="0.35">
      <c r="A40" s="4" t="s">
        <v>28</v>
      </c>
      <c r="B40" s="3">
        <f t="shared" ref="B40:N40" si="14">SUM(B41:B43)</f>
        <v>3.3996976677599999</v>
      </c>
      <c r="C40" s="3">
        <f t="shared" si="14"/>
        <v>20.586834885480002</v>
      </c>
      <c r="D40" s="3">
        <f t="shared" si="14"/>
        <v>5.8023176407299992</v>
      </c>
      <c r="E40" s="3">
        <f t="shared" si="14"/>
        <v>11.887368307020001</v>
      </c>
      <c r="F40" s="3">
        <f t="shared" si="14"/>
        <v>11.141474799880001</v>
      </c>
      <c r="G40" s="3">
        <f t="shared" si="14"/>
        <v>24.050630534740002</v>
      </c>
      <c r="H40" s="3">
        <f t="shared" si="14"/>
        <v>4.1731560738200004</v>
      </c>
      <c r="I40" s="3">
        <f t="shared" si="14"/>
        <v>24.817229640059999</v>
      </c>
      <c r="J40" s="3">
        <f t="shared" si="14"/>
        <v>2.77160617978</v>
      </c>
      <c r="K40" s="3">
        <f t="shared" si="14"/>
        <v>12.5680896776</v>
      </c>
      <c r="L40" s="3">
        <f t="shared" si="14"/>
        <v>19.671724784909998</v>
      </c>
      <c r="M40" s="3">
        <f t="shared" si="14"/>
        <v>13.59240718078</v>
      </c>
      <c r="N40" s="3">
        <f t="shared" si="14"/>
        <v>154.46253737256001</v>
      </c>
    </row>
    <row r="41" spans="1:14" hidden="1" outlineLevel="4" x14ac:dyDescent="0.35">
      <c r="A41" s="5" t="s">
        <v>19</v>
      </c>
      <c r="B41" s="3">
        <v>3.2750655599999998E-2</v>
      </c>
      <c r="C41" s="3">
        <v>1.72129039686</v>
      </c>
      <c r="D41" s="3">
        <v>4.3334044062099997</v>
      </c>
      <c r="E41" s="3">
        <v>1.77130038832</v>
      </c>
      <c r="F41" s="3">
        <v>1.2204667276100001</v>
      </c>
      <c r="G41" s="3">
        <v>1.00840585613</v>
      </c>
      <c r="H41" s="3">
        <v>0.32904993488000001</v>
      </c>
      <c r="I41" s="3">
        <v>6.2239521846699999</v>
      </c>
      <c r="J41" s="3">
        <v>0.46560844296999998</v>
      </c>
      <c r="K41" s="3">
        <v>2.3515883391400001</v>
      </c>
      <c r="L41" s="3">
        <v>10.092234084819999</v>
      </c>
      <c r="M41" s="3">
        <v>1.05973043074</v>
      </c>
      <c r="N41" s="3">
        <f>$B41+$C41+$D41+$E41+$F41+$G41+$H41+$I41+$J41+$K41+$L41+$M41</f>
        <v>30.609781847950003</v>
      </c>
    </row>
    <row r="42" spans="1:14" hidden="1" outlineLevel="4" x14ac:dyDescent="0.35">
      <c r="A42" s="5" t="s">
        <v>20</v>
      </c>
      <c r="B42" s="3">
        <v>1.2411228675399999</v>
      </c>
      <c r="C42" s="3">
        <v>8.9314397909299998</v>
      </c>
      <c r="D42" s="3">
        <v>1.46891323452</v>
      </c>
      <c r="E42" s="3">
        <v>7.7823134123699997</v>
      </c>
      <c r="F42" s="3">
        <v>0.35241158194</v>
      </c>
      <c r="G42" s="3">
        <v>23.042224678610001</v>
      </c>
      <c r="H42" s="3">
        <v>1.43168572853</v>
      </c>
      <c r="I42" s="3">
        <v>9.1582792669500002</v>
      </c>
      <c r="J42" s="3">
        <v>2.3059977368100002</v>
      </c>
      <c r="K42" s="3">
        <v>7.8040809280500003</v>
      </c>
      <c r="L42" s="3">
        <v>0.32898066332999998</v>
      </c>
      <c r="M42" s="3">
        <v>12.53267675004</v>
      </c>
      <c r="N42" s="3">
        <f>$B42+$C42+$D42+$E42+$F42+$G42+$H42+$I42+$J42+$K42+$L42+$M42</f>
        <v>76.380126639620002</v>
      </c>
    </row>
    <row r="43" spans="1:14" hidden="1" outlineLevel="4" x14ac:dyDescent="0.35">
      <c r="A43" s="5" t="s">
        <v>29</v>
      </c>
      <c r="B43" s="3">
        <v>2.1258241446200001</v>
      </c>
      <c r="C43" s="3">
        <v>9.9341046976899996</v>
      </c>
      <c r="D43" s="3"/>
      <c r="E43" s="3">
        <v>2.33375450633</v>
      </c>
      <c r="F43" s="3">
        <v>9.56859649033</v>
      </c>
      <c r="G43" s="3"/>
      <c r="H43" s="3">
        <v>2.4124204104100002</v>
      </c>
      <c r="I43" s="3">
        <v>9.4349981884399998</v>
      </c>
      <c r="J43" s="3"/>
      <c r="K43" s="3">
        <v>2.4124204104100002</v>
      </c>
      <c r="L43" s="3">
        <v>9.2505100367599997</v>
      </c>
      <c r="M43" s="3"/>
      <c r="N43" s="3">
        <f>$B43+$C43+$D43+$E43+$F43+$G43+$H43+$I43+$J43+$K43+$L43+$M43</f>
        <v>47.472628884989994</v>
      </c>
    </row>
    <row r="44" spans="1:14" outlineLevel="2" x14ac:dyDescent="0.35">
      <c r="A44" s="15" t="s">
        <v>21</v>
      </c>
      <c r="B44" s="16">
        <f t="shared" ref="B44:N44" si="15">B45+B47+B51</f>
        <v>2.2536981045100002</v>
      </c>
      <c r="C44" s="16">
        <f t="shared" si="15"/>
        <v>22.217134055070002</v>
      </c>
      <c r="D44" s="16">
        <f t="shared" si="15"/>
        <v>12.69493283025</v>
      </c>
      <c r="E44" s="16">
        <f t="shared" si="15"/>
        <v>4.7321728132</v>
      </c>
      <c r="F44" s="16">
        <f t="shared" si="15"/>
        <v>27.298520236909997</v>
      </c>
      <c r="G44" s="16">
        <f t="shared" si="15"/>
        <v>4.8998507498700006</v>
      </c>
      <c r="H44" s="16">
        <f t="shared" si="15"/>
        <v>1.8389182127000001</v>
      </c>
      <c r="I44" s="16">
        <f t="shared" si="15"/>
        <v>18.48044303491</v>
      </c>
      <c r="J44" s="16">
        <f t="shared" si="15"/>
        <v>2.8390404602199997</v>
      </c>
      <c r="K44" s="16">
        <f t="shared" si="15"/>
        <v>4.9605012687199999</v>
      </c>
      <c r="L44" s="16">
        <f t="shared" si="15"/>
        <v>16.053155541159999</v>
      </c>
      <c r="M44" s="16">
        <f t="shared" si="15"/>
        <v>4.7428923784899997</v>
      </c>
      <c r="N44" s="16">
        <f t="shared" si="15"/>
        <v>123.01125968600999</v>
      </c>
    </row>
    <row r="45" spans="1:14" outlineLevel="3" x14ac:dyDescent="0.35">
      <c r="A45" s="4" t="s">
        <v>25</v>
      </c>
      <c r="B45" s="3">
        <f t="shared" ref="B45:N45" si="16">SUM(B46:B46)</f>
        <v>0</v>
      </c>
      <c r="C45" s="3">
        <f t="shared" si="16"/>
        <v>2.0055369590700001</v>
      </c>
      <c r="D45" s="3">
        <f t="shared" si="16"/>
        <v>0.72006288269999996</v>
      </c>
      <c r="E45" s="3">
        <f t="shared" si="16"/>
        <v>0</v>
      </c>
      <c r="F45" s="3">
        <f t="shared" si="16"/>
        <v>0.57124727402999997</v>
      </c>
      <c r="G45" s="3">
        <f t="shared" si="16"/>
        <v>1.7018164383400001</v>
      </c>
      <c r="H45" s="3">
        <f t="shared" si="16"/>
        <v>0</v>
      </c>
      <c r="I45" s="3">
        <f t="shared" si="16"/>
        <v>1.7527178173899998</v>
      </c>
      <c r="J45" s="3">
        <f t="shared" si="16"/>
        <v>0.59819779853999999</v>
      </c>
      <c r="K45" s="3">
        <f t="shared" si="16"/>
        <v>0</v>
      </c>
      <c r="L45" s="3">
        <f t="shared" si="16"/>
        <v>0.57585259717000004</v>
      </c>
      <c r="M45" s="3">
        <f t="shared" si="16"/>
        <v>1.54294645188</v>
      </c>
      <c r="N45" s="3">
        <f t="shared" si="16"/>
        <v>9.4683782191199999</v>
      </c>
    </row>
    <row r="46" spans="1:14" outlineLevel="4" x14ac:dyDescent="0.35">
      <c r="A46" s="5" t="s">
        <v>19</v>
      </c>
      <c r="B46" s="20">
        <v>0</v>
      </c>
      <c r="C46" s="20">
        <v>2.0055369590700001</v>
      </c>
      <c r="D46" s="20">
        <v>0.72006288269999996</v>
      </c>
      <c r="E46" s="20">
        <v>0</v>
      </c>
      <c r="F46" s="20">
        <v>0.57124727402999997</v>
      </c>
      <c r="G46" s="20">
        <v>1.7018164383400001</v>
      </c>
      <c r="H46" s="20">
        <v>0</v>
      </c>
      <c r="I46" s="20">
        <v>1.7527178173899998</v>
      </c>
      <c r="J46" s="20">
        <v>0.59819779853999999</v>
      </c>
      <c r="K46" s="20">
        <v>0</v>
      </c>
      <c r="L46" s="20">
        <v>0.57585259717000004</v>
      </c>
      <c r="M46" s="20">
        <v>1.54294645188</v>
      </c>
      <c r="N46" s="3">
        <f>$B46+$C46+$D46+$E46+$F46+$G46+$H46+$I46+$J46+$K46+$L46+$M46</f>
        <v>9.4683782191199999</v>
      </c>
    </row>
    <row r="47" spans="1:14" outlineLevel="3" collapsed="1" x14ac:dyDescent="0.35">
      <c r="A47" s="4" t="s">
        <v>26</v>
      </c>
      <c r="B47" s="3">
        <f t="shared" ref="B47:N47" si="17">SUM(B48:B50)</f>
        <v>0</v>
      </c>
      <c r="C47" s="3">
        <f t="shared" si="17"/>
        <v>0</v>
      </c>
      <c r="D47" s="3">
        <f t="shared" si="17"/>
        <v>0.51379982633999999</v>
      </c>
      <c r="E47" s="3">
        <f t="shared" si="17"/>
        <v>0</v>
      </c>
      <c r="F47" s="3">
        <f t="shared" si="17"/>
        <v>2.8387996549999999E-2</v>
      </c>
      <c r="G47" s="3">
        <f t="shared" si="17"/>
        <v>1.01975822593</v>
      </c>
      <c r="H47" s="3">
        <f t="shared" si="17"/>
        <v>0</v>
      </c>
      <c r="I47" s="3">
        <f t="shared" si="17"/>
        <v>0</v>
      </c>
      <c r="J47" s="3">
        <f t="shared" si="17"/>
        <v>0.46355151910000003</v>
      </c>
      <c r="K47" s="3">
        <f t="shared" si="17"/>
        <v>0</v>
      </c>
      <c r="L47" s="3">
        <f t="shared" si="17"/>
        <v>2.838799606E-2</v>
      </c>
      <c r="M47" s="3">
        <f t="shared" si="17"/>
        <v>0.9539341267</v>
      </c>
      <c r="N47" s="3">
        <f t="shared" si="17"/>
        <v>3.0078196906799999</v>
      </c>
    </row>
    <row r="48" spans="1:14" hidden="1" outlineLevel="4" x14ac:dyDescent="0.35">
      <c r="A48" s="5" t="s">
        <v>19</v>
      </c>
      <c r="B48" s="3"/>
      <c r="C48" s="3"/>
      <c r="D48" s="3">
        <v>0.30425372613000001</v>
      </c>
      <c r="E48" s="3"/>
      <c r="F48" s="3">
        <v>2.8387996549999999E-2</v>
      </c>
      <c r="G48" s="3">
        <v>0.10035363326000001</v>
      </c>
      <c r="H48" s="3"/>
      <c r="I48" s="3"/>
      <c r="J48" s="3">
        <v>0.25400541889</v>
      </c>
      <c r="K48" s="3"/>
      <c r="L48" s="3">
        <v>2.838799606E-2</v>
      </c>
      <c r="M48" s="3">
        <v>7.1564535240000005E-2</v>
      </c>
      <c r="N48" s="3">
        <f>$B48+$C48+$D48+$E48+$F48+$G48+$H48+$I48+$J48+$K48+$L48+$M48</f>
        <v>0.78695330613000003</v>
      </c>
    </row>
    <row r="49" spans="1:14" hidden="1" outlineLevel="4" x14ac:dyDescent="0.35">
      <c r="A49" s="5" t="s">
        <v>23</v>
      </c>
      <c r="B49" s="3"/>
      <c r="C49" s="3"/>
      <c r="D49" s="3"/>
      <c r="E49" s="3"/>
      <c r="F49" s="3"/>
      <c r="G49" s="3">
        <v>0.1535405919</v>
      </c>
      <c r="H49" s="3"/>
      <c r="I49" s="3"/>
      <c r="J49" s="3"/>
      <c r="K49" s="3"/>
      <c r="L49" s="3"/>
      <c r="M49" s="3">
        <v>0.15354059073000001</v>
      </c>
      <c r="N49" s="3">
        <f>$B49+$C49+$D49+$E49+$F49+$G49+$H49+$I49+$J49+$K49+$L49+$M49</f>
        <v>0.30708118263</v>
      </c>
    </row>
    <row r="50" spans="1:14" hidden="1" outlineLevel="4" x14ac:dyDescent="0.35">
      <c r="A50" s="5" t="s">
        <v>24</v>
      </c>
      <c r="B50" s="3"/>
      <c r="C50" s="3"/>
      <c r="D50" s="3">
        <v>0.20954610021</v>
      </c>
      <c r="E50" s="3"/>
      <c r="F50" s="3"/>
      <c r="G50" s="3">
        <v>0.76586400077000005</v>
      </c>
      <c r="H50" s="3"/>
      <c r="I50" s="3"/>
      <c r="J50" s="3">
        <v>0.20954610021</v>
      </c>
      <c r="K50" s="3"/>
      <c r="L50" s="3"/>
      <c r="M50" s="3">
        <v>0.72882900073000001</v>
      </c>
      <c r="N50" s="3">
        <f>$B50+$C50+$D50+$E50+$F50+$G50+$H50+$I50+$J50+$K50+$L50+$M50</f>
        <v>1.9137852019200001</v>
      </c>
    </row>
    <row r="51" spans="1:14" outlineLevel="3" collapsed="1" x14ac:dyDescent="0.35">
      <c r="A51" s="4" t="s">
        <v>28</v>
      </c>
      <c r="B51" s="3">
        <f t="shared" ref="B51:N51" si="18">SUM(B52:B54)</f>
        <v>2.2536981045100002</v>
      </c>
      <c r="C51" s="3">
        <f t="shared" si="18"/>
        <v>20.211597096000002</v>
      </c>
      <c r="D51" s="3">
        <f t="shared" si="18"/>
        <v>11.46107012121</v>
      </c>
      <c r="E51" s="3">
        <f t="shared" si="18"/>
        <v>4.7321728132</v>
      </c>
      <c r="F51" s="3">
        <f t="shared" si="18"/>
        <v>26.698884966329999</v>
      </c>
      <c r="G51" s="3">
        <f t="shared" si="18"/>
        <v>2.1782760856000003</v>
      </c>
      <c r="H51" s="3">
        <f t="shared" si="18"/>
        <v>1.8389182127000001</v>
      </c>
      <c r="I51" s="3">
        <f t="shared" si="18"/>
        <v>16.72772521752</v>
      </c>
      <c r="J51" s="3">
        <f t="shared" si="18"/>
        <v>1.77729114258</v>
      </c>
      <c r="K51" s="3">
        <f t="shared" si="18"/>
        <v>4.9605012687199999</v>
      </c>
      <c r="L51" s="3">
        <f t="shared" si="18"/>
        <v>15.44891494793</v>
      </c>
      <c r="M51" s="3">
        <f t="shared" si="18"/>
        <v>2.2460117999100002</v>
      </c>
      <c r="N51" s="3">
        <f t="shared" si="18"/>
        <v>110.53506177621</v>
      </c>
    </row>
    <row r="52" spans="1:14" hidden="1" outlineLevel="4" x14ac:dyDescent="0.35">
      <c r="A52" s="5" t="s">
        <v>19</v>
      </c>
      <c r="B52" s="3"/>
      <c r="C52" s="3">
        <v>0.62741695762000005</v>
      </c>
      <c r="D52" s="3">
        <v>0.14910369060000001</v>
      </c>
      <c r="E52" s="3">
        <v>1.6194025723300001</v>
      </c>
      <c r="F52" s="3">
        <v>3.2542405238800001</v>
      </c>
      <c r="G52" s="3">
        <v>0.59109585931999997</v>
      </c>
      <c r="H52" s="3"/>
      <c r="I52" s="3">
        <v>0.62741695762000005</v>
      </c>
      <c r="J52" s="3">
        <v>0.14906703455</v>
      </c>
      <c r="K52" s="3">
        <v>1.7360310917399999</v>
      </c>
      <c r="L52" s="3">
        <v>3.4521818633299999</v>
      </c>
      <c r="M52" s="3">
        <v>0.65883157363</v>
      </c>
      <c r="N52" s="3">
        <f>$B52+$C52+$D52+$E52+$F52+$G52+$H52+$I52+$J52+$K52+$L52+$M52</f>
        <v>12.864788124619999</v>
      </c>
    </row>
    <row r="53" spans="1:14" hidden="1" outlineLevel="4" x14ac:dyDescent="0.35">
      <c r="A53" s="5" t="s">
        <v>20</v>
      </c>
      <c r="B53" s="3">
        <v>2.2536981045100002</v>
      </c>
      <c r="C53" s="3">
        <v>4.3966801231900003</v>
      </c>
      <c r="D53" s="3">
        <v>1.6178358364200001</v>
      </c>
      <c r="E53" s="3">
        <v>3.1127702408700002</v>
      </c>
      <c r="F53" s="3">
        <v>0.61859129461999995</v>
      </c>
      <c r="G53" s="3">
        <v>1.5871802262800001</v>
      </c>
      <c r="H53" s="3">
        <v>1.8389182127000001</v>
      </c>
      <c r="I53" s="3">
        <v>4.6648801234599997</v>
      </c>
      <c r="J53" s="3">
        <v>1.62822410803</v>
      </c>
      <c r="K53" s="3">
        <v>3.2244701769800002</v>
      </c>
      <c r="L53" s="3">
        <v>0.56130494815999998</v>
      </c>
      <c r="M53" s="3">
        <v>1.5871802262800001</v>
      </c>
      <c r="N53" s="3">
        <f>$B53+$C53+$D53+$E53+$F53+$G53+$H53+$I53+$J53+$K53+$L53+$M53</f>
        <v>27.091733621500001</v>
      </c>
    </row>
    <row r="54" spans="1:14" hidden="1" outlineLevel="4" x14ac:dyDescent="0.35">
      <c r="A54" s="5" t="s">
        <v>29</v>
      </c>
      <c r="B54" s="3"/>
      <c r="C54" s="3">
        <v>15.18750001519</v>
      </c>
      <c r="D54" s="3">
        <v>9.6941305941899998</v>
      </c>
      <c r="E54" s="3"/>
      <c r="F54" s="3">
        <v>22.826053147829999</v>
      </c>
      <c r="G54" s="3"/>
      <c r="H54" s="3"/>
      <c r="I54" s="3">
        <v>11.435428136440001</v>
      </c>
      <c r="J54" s="3"/>
      <c r="K54" s="3"/>
      <c r="L54" s="3">
        <v>11.435428136440001</v>
      </c>
      <c r="M54" s="3"/>
      <c r="N54" s="3">
        <f>$B54+$C54+$D54+$E54+$F54+$G54+$H54+$I54+$J54+$K54+$L54+$M54</f>
        <v>70.578540030089997</v>
      </c>
    </row>
    <row r="55" spans="1:14" ht="40.5" customHeight="1" x14ac:dyDescent="0.35">
      <c r="A55" s="21" t="s">
        <v>31</v>
      </c>
      <c r="B55" s="21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</row>
  </sheetData>
  <mergeCells count="3">
    <mergeCell ref="A55:N55"/>
    <mergeCell ref="A1:N1"/>
    <mergeCell ref="M2:N2"/>
  </mergeCells>
  <pageMargins left="0.7" right="0.7" top="0.75" bottom="0.75" header="0.3" footer="0.3"/>
  <pageSetup paperSize="9" scale="9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Аркуш1</vt:lpstr>
      <vt:lpstr>Аркуш1!Область_друку</vt:lpstr>
    </vt:vector>
  </TitlesOfParts>
  <Company>Ministry of Finance of Ukraine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Марчук Наталія Петрівна</dc:creator>
  <cp:lastModifiedBy>Alla Danylchuk</cp:lastModifiedBy>
  <cp:lastPrinted>2025-01-14T07:03:54Z</cp:lastPrinted>
  <dcterms:created xsi:type="dcterms:W3CDTF">2025-01-14T06:58:22Z</dcterms:created>
  <dcterms:modified xsi:type="dcterms:W3CDTF">2025-01-23T14:21:30Z</dcterms:modified>
</cp:coreProperties>
</file>