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2000\12050\12040\12040\Аналітичні довідки\Платежі на сайт\"/>
    </mc:Choice>
  </mc:AlternateContent>
  <bookViews>
    <workbookView xWindow="0" yWindow="0" windowWidth="19200" windowHeight="9090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C7" i="1"/>
  <c r="D7" i="1"/>
  <c r="E7" i="1"/>
  <c r="F7" i="1"/>
  <c r="G7" i="1"/>
  <c r="H7" i="1"/>
  <c r="I7" i="1"/>
  <c r="J7" i="1"/>
  <c r="K7" i="1"/>
  <c r="L7" i="1"/>
  <c r="M7" i="1"/>
  <c r="N8" i="1"/>
  <c r="N7" i="1" s="1"/>
  <c r="B9" i="1"/>
  <c r="C9" i="1"/>
  <c r="D9" i="1"/>
  <c r="E9" i="1"/>
  <c r="F9" i="1"/>
  <c r="G9" i="1"/>
  <c r="H9" i="1"/>
  <c r="I9" i="1"/>
  <c r="J9" i="1"/>
  <c r="K9" i="1"/>
  <c r="L9" i="1"/>
  <c r="M9" i="1"/>
  <c r="N10" i="1"/>
  <c r="N9" i="1" s="1"/>
  <c r="B11" i="1"/>
  <c r="C11" i="1"/>
  <c r="D11" i="1"/>
  <c r="E11" i="1"/>
  <c r="F11" i="1"/>
  <c r="G11" i="1"/>
  <c r="H11" i="1"/>
  <c r="I11" i="1"/>
  <c r="J11" i="1"/>
  <c r="K11" i="1"/>
  <c r="L11" i="1"/>
  <c r="M11" i="1"/>
  <c r="N12" i="1"/>
  <c r="N13" i="1"/>
  <c r="N14" i="1"/>
  <c r="B16" i="1"/>
  <c r="C16" i="1"/>
  <c r="D16" i="1"/>
  <c r="E16" i="1"/>
  <c r="F16" i="1"/>
  <c r="G16" i="1"/>
  <c r="H16" i="1"/>
  <c r="I16" i="1"/>
  <c r="J16" i="1"/>
  <c r="K16" i="1"/>
  <c r="L16" i="1"/>
  <c r="M16" i="1"/>
  <c r="N17" i="1"/>
  <c r="N16" i="1" s="1"/>
  <c r="B18" i="1"/>
  <c r="B15" i="1" s="1"/>
  <c r="C18" i="1"/>
  <c r="D18" i="1"/>
  <c r="E18" i="1"/>
  <c r="F18" i="1"/>
  <c r="F15" i="1" s="1"/>
  <c r="G18" i="1"/>
  <c r="H18" i="1"/>
  <c r="I18" i="1"/>
  <c r="J18" i="1"/>
  <c r="K18" i="1"/>
  <c r="L18" i="1"/>
  <c r="M18" i="1"/>
  <c r="N19" i="1"/>
  <c r="N20" i="1"/>
  <c r="N21" i="1"/>
  <c r="B24" i="1"/>
  <c r="C24" i="1"/>
  <c r="D24" i="1"/>
  <c r="E24" i="1"/>
  <c r="F24" i="1"/>
  <c r="G24" i="1"/>
  <c r="H24" i="1"/>
  <c r="I24" i="1"/>
  <c r="J24" i="1"/>
  <c r="K24" i="1"/>
  <c r="L24" i="1"/>
  <c r="M24" i="1"/>
  <c r="N25" i="1"/>
  <c r="N26" i="1"/>
  <c r="N27" i="1"/>
  <c r="N28" i="1"/>
  <c r="N29" i="1"/>
  <c r="B30" i="1"/>
  <c r="C30" i="1"/>
  <c r="D30" i="1"/>
  <c r="E30" i="1"/>
  <c r="F30" i="1"/>
  <c r="G30" i="1"/>
  <c r="H30" i="1"/>
  <c r="I30" i="1"/>
  <c r="J30" i="1"/>
  <c r="K30" i="1"/>
  <c r="L30" i="1"/>
  <c r="M30" i="1"/>
  <c r="N32" i="1"/>
  <c r="N33" i="1"/>
  <c r="B34" i="1"/>
  <c r="C34" i="1"/>
  <c r="D34" i="1"/>
  <c r="E34" i="1"/>
  <c r="F34" i="1"/>
  <c r="G34" i="1"/>
  <c r="H34" i="1"/>
  <c r="I34" i="1"/>
  <c r="J34" i="1"/>
  <c r="K34" i="1"/>
  <c r="L34" i="1"/>
  <c r="M34" i="1"/>
  <c r="N35" i="1"/>
  <c r="N36" i="1"/>
  <c r="N37" i="1"/>
  <c r="N38" i="1"/>
  <c r="B39" i="1"/>
  <c r="C39" i="1"/>
  <c r="D39" i="1"/>
  <c r="E39" i="1"/>
  <c r="F39" i="1"/>
  <c r="G39" i="1"/>
  <c r="H39" i="1"/>
  <c r="I39" i="1"/>
  <c r="J39" i="1"/>
  <c r="K39" i="1"/>
  <c r="L39" i="1"/>
  <c r="M39" i="1"/>
  <c r="N40" i="1"/>
  <c r="N41" i="1"/>
  <c r="N42" i="1"/>
  <c r="B44" i="1"/>
  <c r="C44" i="1"/>
  <c r="D44" i="1"/>
  <c r="E44" i="1"/>
  <c r="F44" i="1"/>
  <c r="G44" i="1"/>
  <c r="H44" i="1"/>
  <c r="I44" i="1"/>
  <c r="J44" i="1"/>
  <c r="K44" i="1"/>
  <c r="L44" i="1"/>
  <c r="M44" i="1"/>
  <c r="N44" i="1"/>
  <c r="B46" i="1"/>
  <c r="C46" i="1"/>
  <c r="D46" i="1"/>
  <c r="E46" i="1"/>
  <c r="F46" i="1"/>
  <c r="G46" i="1"/>
  <c r="H46" i="1"/>
  <c r="I46" i="1"/>
  <c r="J46" i="1"/>
  <c r="K46" i="1"/>
  <c r="L46" i="1"/>
  <c r="M46" i="1"/>
  <c r="N47" i="1"/>
  <c r="N46" i="1" s="1"/>
  <c r="B48" i="1"/>
  <c r="C48" i="1"/>
  <c r="D48" i="1"/>
  <c r="E48" i="1"/>
  <c r="F48" i="1"/>
  <c r="G48" i="1"/>
  <c r="H48" i="1"/>
  <c r="I48" i="1"/>
  <c r="J48" i="1"/>
  <c r="K48" i="1"/>
  <c r="L48" i="1"/>
  <c r="M48" i="1"/>
  <c r="N49" i="1"/>
  <c r="N50" i="1"/>
  <c r="N51" i="1"/>
  <c r="M6" i="1" l="1"/>
  <c r="I6" i="1"/>
  <c r="K43" i="1"/>
  <c r="G43" i="1"/>
  <c r="C43" i="1"/>
  <c r="L43" i="1"/>
  <c r="H43" i="1"/>
  <c r="D43" i="1"/>
  <c r="N30" i="1"/>
  <c r="N18" i="1"/>
  <c r="N11" i="1"/>
  <c r="K6" i="1"/>
  <c r="B43" i="1"/>
  <c r="N39" i="1"/>
  <c r="J15" i="1"/>
  <c r="F43" i="1"/>
  <c r="G6" i="1"/>
  <c r="C6" i="1"/>
  <c r="C5" i="1" s="1"/>
  <c r="J43" i="1"/>
  <c r="L15" i="1"/>
  <c r="L5" i="1" s="1"/>
  <c r="H15" i="1"/>
  <c r="D15" i="1"/>
  <c r="J6" i="1"/>
  <c r="J5" i="1" s="1"/>
  <c r="F6" i="1"/>
  <c r="F5" i="1" s="1"/>
  <c r="B6" i="1"/>
  <c r="N15" i="1"/>
  <c r="N48" i="1"/>
  <c r="N43" i="1" s="1"/>
  <c r="J23" i="1"/>
  <c r="F23" i="1"/>
  <c r="B23" i="1"/>
  <c r="N34" i="1"/>
  <c r="E6" i="1"/>
  <c r="B5" i="1"/>
  <c r="M23" i="1"/>
  <c r="I23" i="1"/>
  <c r="E23" i="1"/>
  <c r="E22" i="1" s="1"/>
  <c r="L6" i="1"/>
  <c r="H6" i="1"/>
  <c r="H5" i="1" s="1"/>
  <c r="D6" i="1"/>
  <c r="N6" i="1"/>
  <c r="N5" i="1" s="1"/>
  <c r="M43" i="1"/>
  <c r="I43" i="1"/>
  <c r="E43" i="1"/>
  <c r="K23" i="1"/>
  <c r="K22" i="1" s="1"/>
  <c r="G23" i="1"/>
  <c r="C23" i="1"/>
  <c r="C22" i="1" s="1"/>
  <c r="N24" i="1"/>
  <c r="L23" i="1"/>
  <c r="H23" i="1"/>
  <c r="D23" i="1"/>
  <c r="K15" i="1"/>
  <c r="G15" i="1"/>
  <c r="G5" i="1" s="1"/>
  <c r="C15" i="1"/>
  <c r="M15" i="1"/>
  <c r="M5" i="1" s="1"/>
  <c r="I15" i="1"/>
  <c r="E15" i="1"/>
  <c r="E5" i="1" s="1"/>
  <c r="I5" i="1" l="1"/>
  <c r="D5" i="1"/>
  <c r="G22" i="1"/>
  <c r="L22" i="1"/>
  <c r="B22" i="1"/>
  <c r="B4" i="1" s="1"/>
  <c r="D22" i="1"/>
  <c r="D4" i="1" s="1"/>
  <c r="H22" i="1"/>
  <c r="H4" i="1" s="1"/>
  <c r="K5" i="1"/>
  <c r="N23" i="1"/>
  <c r="N22" i="1" s="1"/>
  <c r="N4" i="1" s="1"/>
  <c r="I22" i="1"/>
  <c r="F22" i="1"/>
  <c r="F4" i="1" s="1"/>
  <c r="K4" i="1"/>
  <c r="J22" i="1"/>
  <c r="J4" i="1" s="1"/>
  <c r="M22" i="1"/>
  <c r="M4" i="1" s="1"/>
  <c r="E4" i="1"/>
  <c r="L4" i="1"/>
  <c r="C4" i="1"/>
  <c r="G4" i="1"/>
  <c r="I4" i="1" l="1"/>
</calcChain>
</file>

<file path=xl/sharedStrings.xml><?xml version="1.0" encoding="utf-8"?>
<sst xmlns="http://schemas.openxmlformats.org/spreadsheetml/2006/main" count="64" uniqueCount="34">
  <si>
    <t>2025-01</t>
  </si>
  <si>
    <t>2025-02</t>
  </si>
  <si>
    <t>2025-03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</si>
  <si>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</si>
  <si>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</si>
  <si>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</si>
  <si>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</si>
  <si>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</si>
  <si>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</si>
  <si>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</si>
  <si>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</si>
  <si>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</si>
  <si>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ВСЬОГО</t>
  </si>
  <si>
    <t>Внутрішній борг</t>
  </si>
  <si>
    <t>Обслуговування</t>
  </si>
  <si>
    <t>Інші зобов'язання</t>
  </si>
  <si>
    <t>UAH</t>
  </si>
  <si>
    <t>Кредити НБУ</t>
  </si>
  <si>
    <t>ОВДП</t>
  </si>
  <si>
    <t>EUR</t>
  </si>
  <si>
    <t>USD</t>
  </si>
  <si>
    <t>Погашення</t>
  </si>
  <si>
    <t>Зовнішній борг</t>
  </si>
  <si>
    <t>GBP</t>
  </si>
  <si>
    <t>JPY</t>
  </si>
  <si>
    <t>Комерційні позики</t>
  </si>
  <si>
    <t>Офіційні позики</t>
  </si>
  <si>
    <t>CAD</t>
  </si>
  <si>
    <t>Позики, надані МФО</t>
  </si>
  <si>
    <t>XDR</t>
  </si>
  <si>
    <t>2025</t>
  </si>
  <si>
    <t>Помісячні платежі за державним боргом у 2025 році за діючими угодами станом на 01.10.2025*</t>
  </si>
  <si>
    <t xml:space="preserve">млрд грн
</t>
  </si>
  <si>
    <t xml:space="preserve">* Платежі за зовнішніми борговими зобов'язаннями здійснюватимуться з урахуванням норм Закону України  від 19.05.2015 №436-VIII "Про особливості здійснення правочинів з державним, гарантованим державою боргом та місцевим боргом" та Постанови КМУ від 31.07.2024 №865 "Про здійснення у 2024 році правочинів з державним боргом і гарантованим державою боргом"   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</si>
</sst>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" fontId="0" fillId="0" borderId="0" xfId="0" applyNumberFormat="1"/>
    <xf numFmtId="49" fontId="0" fillId="0" borderId="0" xfId="0" applyNumberFormat="1" applyAlignment="1">
      <alignment horizontal="center" vertical="center" wrapText="1"/>
    </xf>
    <xf numFmtId="4" fontId="0" fillId="0" borderId="3" xfId="0" applyNumberFormat="1" applyBorder="1"/>
    <xf numFmtId="49" fontId="0" fillId="0" borderId="3" xfId="0" applyNumberFormat="1" applyBorder="1" applyAlignment="1">
      <alignment horizontal="left" indent="3"/>
    </xf>
    <xf numFmtId="49" fontId="0" fillId="0" borderId="3" xfId="0" applyNumberFormat="1" applyBorder="1" applyAlignment="1">
      <alignment horizontal="left" indent="4"/>
    </xf>
    <xf numFmtId="49" fontId="1" fillId="0" borderId="0" xfId="0" applyNumberFormat="1" applyFont="1" applyAlignment="1">
      <alignment horizontal="center"/>
    </xf>
    <xf numFmtId="4" fontId="0" fillId="0" borderId="3" xfId="0" applyNumberFormat="1" applyBorder="1"/>
    <xf numFmtId="0" fontId="0" fillId="0" borderId="0" xfId="0"/>
    <xf numFmtId="49" fontId="0" fillId="0" borderId="0" xfId="0" applyNumberFormat="1"/>
    <xf numFmtId="4" fontId="0" fillId="0" borderId="0" xfId="0" applyNumberFormat="1"/>
    <xf numFmtId="4" fontId="0" fillId="0" borderId="3" xfId="0" applyNumberFormat="1" applyBorder="1"/>
    <xf numFmtId="49" fontId="1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/>
    <xf numFmtId="4" fontId="1" fillId="0" borderId="3" xfId="0" applyNumberFormat="1" applyFont="1" applyBorder="1"/>
    <xf numFmtId="49" fontId="1" fillId="2" borderId="3" xfId="0" applyNumberFormat="1" applyFont="1" applyFill="1" applyBorder="1" applyAlignment="1">
      <alignment horizontal="left" indent="1"/>
    </xf>
    <xf numFmtId="4" fontId="1" fillId="2" borderId="3" xfId="0" applyNumberFormat="1" applyFont="1" applyFill="1" applyBorder="1"/>
    <xf numFmtId="49" fontId="1" fillId="3" borderId="3" xfId="0" applyNumberFormat="1" applyFont="1" applyFill="1" applyBorder="1" applyAlignment="1">
      <alignment horizontal="left" indent="2"/>
    </xf>
    <xf numFmtId="4" fontId="1" fillId="3" borderId="3" xfId="0" applyNumberFormat="1" applyFont="1" applyFill="1" applyBorder="1"/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N53"/>
  <sheetViews>
    <sheetView tabSelected="1" zoomScale="80" zoomScaleNormal="80" workbookViewId="0">
      <selection activeCell="B45" sqref="B45:N45"/>
    </sheetView>
  </sheetViews>
  <sheetFormatPr defaultRowHeight="14.5" outlineLevelRow="4" x14ac:dyDescent="0.35"/>
  <cols>
    <col min="1" max="1" width="23" style="1" bestFit="1" customWidth="1"/>
    <col min="2" max="14" width="8.7265625" style="2"/>
  </cols>
  <sheetData>
    <row r="1" spans="1:14" s="9" customFormat="1" x14ac:dyDescent="0.35">
      <c r="A1" s="7" t="s">
        <v>31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s="9" customFormat="1" ht="18" customHeight="1" x14ac:dyDescent="0.3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23" t="s">
        <v>32</v>
      </c>
      <c r="N2" s="23"/>
    </row>
    <row r="3" spans="1:14" s="3" customFormat="1" x14ac:dyDescent="0.35">
      <c r="A3" s="13"/>
      <c r="B3" s="13" t="s">
        <v>0</v>
      </c>
      <c r="C3" s="13" t="s">
        <v>1</v>
      </c>
      <c r="D3" s="13" t="s">
        <v>2</v>
      </c>
      <c r="E3" s="13" t="s">
        <v>3</v>
      </c>
      <c r="F3" s="13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  <c r="L3" s="13" t="s">
        <v>10</v>
      </c>
      <c r="M3" s="13" t="s">
        <v>11</v>
      </c>
      <c r="N3" s="13" t="s">
        <v>30</v>
      </c>
    </row>
    <row r="4" spans="1:14" x14ac:dyDescent="0.35">
      <c r="A4" s="14" t="s">
        <v>12</v>
      </c>
      <c r="B4" s="15">
        <f>B5+B22</f>
        <v>50.836949001019995</v>
      </c>
      <c r="C4" s="15">
        <f>C5+C22</f>
        <v>83.109700702600009</v>
      </c>
      <c r="D4" s="15">
        <f>D5+D22</f>
        <v>84.454881373489997</v>
      </c>
      <c r="E4" s="15">
        <f>E5+E22</f>
        <v>99.277611048240004</v>
      </c>
      <c r="F4" s="15">
        <f>F5+F22</f>
        <v>71.783166300849999</v>
      </c>
      <c r="G4" s="15">
        <f>G5+G22</f>
        <v>112.80096801564</v>
      </c>
      <c r="H4" s="15">
        <f>H5+H22</f>
        <v>66.703267377220001</v>
      </c>
      <c r="I4" s="15">
        <f>I5+I22</f>
        <v>68.388950106769997</v>
      </c>
      <c r="J4" s="15">
        <f>J5+J22</f>
        <v>59.873936209820009</v>
      </c>
      <c r="K4" s="15">
        <f>K5+K22</f>
        <v>110.79540493099</v>
      </c>
      <c r="L4" s="15">
        <f>L5+L22</f>
        <v>93.799606197779994</v>
      </c>
      <c r="M4" s="15">
        <f>M5+M22</f>
        <v>68.067534839570001</v>
      </c>
      <c r="N4" s="15">
        <f>N5+N22</f>
        <v>969.89197610398969</v>
      </c>
    </row>
    <row r="5" spans="1:14" outlineLevel="1" x14ac:dyDescent="0.35">
      <c r="A5" s="16" t="s">
        <v>13</v>
      </c>
      <c r="B5" s="17">
        <f>B6+B15</f>
        <v>42.585008145769997</v>
      </c>
      <c r="C5" s="17">
        <f>C6+C15</f>
        <v>58.963535433330001</v>
      </c>
      <c r="D5" s="17">
        <f>D6+D15</f>
        <v>61.20230429595</v>
      </c>
      <c r="E5" s="17">
        <f>E6+E15</f>
        <v>88.94180922052</v>
      </c>
      <c r="F5" s="17">
        <f>F6+F15</f>
        <v>56.011889862860002</v>
      </c>
      <c r="G5" s="17">
        <f>G6+G15</f>
        <v>73.517120229989999</v>
      </c>
      <c r="H5" s="17">
        <f>H6+H15</f>
        <v>58.834630127440001</v>
      </c>
      <c r="I5" s="17">
        <f>I6+I15</f>
        <v>44.657522602439997</v>
      </c>
      <c r="J5" s="17">
        <f>J6+J15</f>
        <v>48.689958739660007</v>
      </c>
      <c r="K5" s="17">
        <f>K6+K15</f>
        <v>90.776190927510001</v>
      </c>
      <c r="L5" s="17">
        <f>L6+L15</f>
        <v>83.56414725050999</v>
      </c>
      <c r="M5" s="17">
        <f>M6+M15</f>
        <v>40.601634229880005</v>
      </c>
      <c r="N5" s="17">
        <f>N6+N15</f>
        <v>748.34575106585976</v>
      </c>
    </row>
    <row r="6" spans="1:14" outlineLevel="2" x14ac:dyDescent="0.35">
      <c r="A6" s="18" t="s">
        <v>14</v>
      </c>
      <c r="B6" s="19">
        <f>B7+B9+B11</f>
        <v>8.3379238737700003</v>
      </c>
      <c r="C6" s="19">
        <f>C7+C9+C11</f>
        <v>17.88312843333</v>
      </c>
      <c r="D6" s="19">
        <f>D7+D9+D11</f>
        <v>9.6569546200299996</v>
      </c>
      <c r="E6" s="19">
        <f>E7+E9+E11</f>
        <v>27.08038094502</v>
      </c>
      <c r="F6" s="19">
        <f>F7+F9+F11</f>
        <v>35.84825354486</v>
      </c>
      <c r="G6" s="19">
        <f>G7+G9+G11</f>
        <v>25.031288099369998</v>
      </c>
      <c r="H6" s="19">
        <f>H7+H9+H11</f>
        <v>12.380288156939999</v>
      </c>
      <c r="I6" s="19">
        <f>I7+I9+I11</f>
        <v>20.962629235150001</v>
      </c>
      <c r="J6" s="19">
        <f>J7+J9+J11</f>
        <v>11.358304399090001</v>
      </c>
      <c r="K6" s="19">
        <f>K7+K9+K11</f>
        <v>27.853200911760002</v>
      </c>
      <c r="L6" s="19">
        <f>L7+L9+L11</f>
        <v>34.239053879229999</v>
      </c>
      <c r="M6" s="19">
        <f>M7+M9+M11</f>
        <v>24.545736090800002</v>
      </c>
      <c r="N6" s="19">
        <f>N7+N9+N11</f>
        <v>255.17714218934998</v>
      </c>
    </row>
    <row r="7" spans="1:14" outlineLevel="3" collapsed="1" x14ac:dyDescent="0.35">
      <c r="A7" s="5" t="s">
        <v>15</v>
      </c>
      <c r="B7" s="4">
        <f>SUM(B8:B8)</f>
        <v>0</v>
      </c>
      <c r="C7" s="4">
        <f>SUM(C8:C8)</f>
        <v>0</v>
      </c>
      <c r="D7" s="4">
        <f>SUM(D8:D8)</f>
        <v>0</v>
      </c>
      <c r="E7" s="4">
        <f>SUM(E8:E8)</f>
        <v>3.2950000000000001E-5</v>
      </c>
      <c r="F7" s="4">
        <f>SUM(F8:F8)</f>
        <v>0</v>
      </c>
      <c r="G7" s="4">
        <f>SUM(G8:G8)</f>
        <v>0</v>
      </c>
      <c r="H7" s="4">
        <f>SUM(H8:H8)</f>
        <v>3.0199999999999999E-5</v>
      </c>
      <c r="I7" s="4">
        <f>SUM(I8:I8)</f>
        <v>0</v>
      </c>
      <c r="J7" s="4">
        <f>SUM(J8:J8)</f>
        <v>0</v>
      </c>
      <c r="K7" s="4">
        <f>SUM(K8:K8)</f>
        <v>6.0000000000000002E-5</v>
      </c>
      <c r="L7" s="4">
        <f>SUM(L8:L8)</f>
        <v>0</v>
      </c>
      <c r="M7" s="4">
        <f>SUM(M8:M8)</f>
        <v>6.0000000000000002E-5</v>
      </c>
      <c r="N7" s="4">
        <f>SUM(N8:N8)</f>
        <v>1.8315000000000001E-4</v>
      </c>
    </row>
    <row r="8" spans="1:14" hidden="1" outlineLevel="4" x14ac:dyDescent="0.35">
      <c r="A8" s="6" t="s">
        <v>16</v>
      </c>
      <c r="B8" s="4"/>
      <c r="C8" s="4"/>
      <c r="D8" s="4"/>
      <c r="E8" s="4">
        <v>3.2950000000000001E-5</v>
      </c>
      <c r="F8" s="4"/>
      <c r="G8" s="4"/>
      <c r="H8" s="4">
        <v>3.0199999999999999E-5</v>
      </c>
      <c r="I8" s="4"/>
      <c r="J8" s="4"/>
      <c r="K8" s="4">
        <v>6.0000000000000002E-5</v>
      </c>
      <c r="L8" s="4"/>
      <c r="M8" s="4">
        <v>6.0000000000000002E-5</v>
      </c>
      <c r="N8" s="4">
        <f>$B8+$C8+$D8+$E8+$F8+$G8+$H8+$I8+$J8+$K8+$L8+$M8</f>
        <v>1.8315000000000001E-4</v>
      </c>
    </row>
    <row r="9" spans="1:14" outlineLevel="3" collapsed="1" x14ac:dyDescent="0.35">
      <c r="A9" s="5" t="s">
        <v>17</v>
      </c>
      <c r="B9" s="4">
        <f>SUM(B10:B10)</f>
        <v>0</v>
      </c>
      <c r="C9" s="4">
        <f>SUM(C10:C10)</f>
        <v>0</v>
      </c>
      <c r="D9" s="4">
        <f>SUM(D10:D10)</f>
        <v>1.793561607E-2</v>
      </c>
      <c r="E9" s="4">
        <f>SUM(E10:E10)</f>
        <v>0</v>
      </c>
      <c r="F9" s="4">
        <f>SUM(F10:F10)</f>
        <v>0</v>
      </c>
      <c r="G9" s="4">
        <f>SUM(G10:G10)</f>
        <v>1.7722743860000001E-2</v>
      </c>
      <c r="H9" s="4">
        <f>SUM(H10:H10)</f>
        <v>0</v>
      </c>
      <c r="I9" s="4">
        <f>SUM(I10:I10)</f>
        <v>0</v>
      </c>
      <c r="J9" s="4">
        <f>SUM(J10:J10)</f>
        <v>1.7500813260000001E-2</v>
      </c>
      <c r="K9" s="4">
        <f>SUM(K10:K10)</f>
        <v>0</v>
      </c>
      <c r="L9" s="4">
        <f>SUM(L10:L10)</f>
        <v>0</v>
      </c>
      <c r="M9" s="4">
        <f>SUM(M10:M10)</f>
        <v>1.7084127229999999E-2</v>
      </c>
      <c r="N9" s="4">
        <f>SUM(N10:N10)</f>
        <v>7.0243300420000002E-2</v>
      </c>
    </row>
    <row r="10" spans="1:14" hidden="1" outlineLevel="4" x14ac:dyDescent="0.35">
      <c r="A10" s="6" t="s">
        <v>16</v>
      </c>
      <c r="B10" s="4"/>
      <c r="C10" s="4"/>
      <c r="D10" s="4">
        <v>1.793561607E-2</v>
      </c>
      <c r="E10" s="4"/>
      <c r="F10" s="4"/>
      <c r="G10" s="4">
        <v>1.7722743860000001E-2</v>
      </c>
      <c r="H10" s="4"/>
      <c r="I10" s="4"/>
      <c r="J10" s="4">
        <v>1.7500813260000001E-2</v>
      </c>
      <c r="K10" s="4"/>
      <c r="L10" s="4"/>
      <c r="M10" s="4">
        <v>1.7084127229999999E-2</v>
      </c>
      <c r="N10" s="4">
        <f>$B10+$C10+$D10+$E10+$F10+$G10+$H10+$I10+$J10+$K10+$L10+$M10</f>
        <v>7.0243300420000002E-2</v>
      </c>
    </row>
    <row r="11" spans="1:14" outlineLevel="3" collapsed="1" x14ac:dyDescent="0.35">
      <c r="A11" s="5" t="s">
        <v>18</v>
      </c>
      <c r="B11" s="4">
        <f>SUM(B12:B14)</f>
        <v>8.3379238737700003</v>
      </c>
      <c r="C11" s="4">
        <f>SUM(C12:C14)</f>
        <v>17.88312843333</v>
      </c>
      <c r="D11" s="4">
        <f>SUM(D12:D14)</f>
        <v>9.6390190039599997</v>
      </c>
      <c r="E11" s="4">
        <f>SUM(E12:E14)</f>
        <v>27.080347995019999</v>
      </c>
      <c r="F11" s="4">
        <f>SUM(F12:F14)</f>
        <v>35.84825354486</v>
      </c>
      <c r="G11" s="4">
        <f>SUM(G12:G14)</f>
        <v>25.01356535551</v>
      </c>
      <c r="H11" s="4">
        <f>SUM(H12:H14)</f>
        <v>12.38025795694</v>
      </c>
      <c r="I11" s="4">
        <f>SUM(I12:I14)</f>
        <v>20.962629235150001</v>
      </c>
      <c r="J11" s="4">
        <f>SUM(J12:J14)</f>
        <v>11.340803585830001</v>
      </c>
      <c r="K11" s="4">
        <f>SUM(K12:K14)</f>
        <v>27.853140911760001</v>
      </c>
      <c r="L11" s="4">
        <f>SUM(L12:L14)</f>
        <v>34.239053879229999</v>
      </c>
      <c r="M11" s="4">
        <f>SUM(M12:M14)</f>
        <v>24.528591963570001</v>
      </c>
      <c r="N11" s="4">
        <f>SUM(N12:N14)</f>
        <v>255.10671573892998</v>
      </c>
    </row>
    <row r="12" spans="1:14" hidden="1" outlineLevel="4" x14ac:dyDescent="0.35">
      <c r="A12" s="6" t="s">
        <v>19</v>
      </c>
      <c r="B12" s="4">
        <v>0.10422635856</v>
      </c>
      <c r="C12" s="4"/>
      <c r="D12" s="4">
        <v>0.11784164226</v>
      </c>
      <c r="E12" s="4">
        <v>0.14258631118000001</v>
      </c>
      <c r="F12" s="4">
        <v>3.34629629E-3</v>
      </c>
      <c r="G12" s="4">
        <v>1.2670199999999999E-5</v>
      </c>
      <c r="H12" s="4">
        <v>0.27266717154999998</v>
      </c>
      <c r="I12" s="4">
        <v>2.67395E-6</v>
      </c>
      <c r="J12" s="4">
        <v>0.12306905795</v>
      </c>
      <c r="K12" s="4">
        <v>0.15004779567000001</v>
      </c>
      <c r="L12" s="4"/>
      <c r="M12" s="4">
        <v>0.28972143442999998</v>
      </c>
      <c r="N12" s="4">
        <f>$B12+$C12+$D12+$E12+$F12+$G12+$H12+$I12+$J12+$K12+$L12+$M12</f>
        <v>1.20352141204</v>
      </c>
    </row>
    <row r="13" spans="1:14" hidden="1" outlineLevel="4" x14ac:dyDescent="0.35">
      <c r="A13" s="6" t="s">
        <v>16</v>
      </c>
      <c r="B13" s="4">
        <v>7.4978605695700002</v>
      </c>
      <c r="C13" s="4">
        <v>17.584256997619999</v>
      </c>
      <c r="D13" s="4">
        <v>8.9062310986199993</v>
      </c>
      <c r="E13" s="4">
        <v>26.332369011979999</v>
      </c>
      <c r="F13" s="4">
        <v>35.498880700150004</v>
      </c>
      <c r="G13" s="4">
        <v>24.833136564530001</v>
      </c>
      <c r="H13" s="4">
        <v>11.89688098055</v>
      </c>
      <c r="I13" s="4">
        <v>20.275253595350001</v>
      </c>
      <c r="J13" s="4">
        <v>10.818253431740001</v>
      </c>
      <c r="K13" s="4">
        <v>27.134282965480001</v>
      </c>
      <c r="L13" s="4">
        <v>33.863719780099999</v>
      </c>
      <c r="M13" s="4">
        <v>24.043889311200001</v>
      </c>
      <c r="N13" s="4">
        <f>$B13+$C13+$D13+$E13+$F13+$G13+$H13+$I13+$J13+$K13+$L13+$M13</f>
        <v>248.68501500688998</v>
      </c>
    </row>
    <row r="14" spans="1:14" hidden="1" outlineLevel="4" x14ac:dyDescent="0.35">
      <c r="A14" s="6" t="s">
        <v>20</v>
      </c>
      <c r="B14" s="4">
        <v>0.73583694564000002</v>
      </c>
      <c r="C14" s="4">
        <v>0.29887143571000002</v>
      </c>
      <c r="D14" s="4">
        <v>0.61494626308</v>
      </c>
      <c r="E14" s="4">
        <v>0.60539267186000001</v>
      </c>
      <c r="F14" s="4">
        <v>0.34602654842000002</v>
      </c>
      <c r="G14" s="4">
        <v>0.18041612077999999</v>
      </c>
      <c r="H14" s="4">
        <v>0.21070980483999999</v>
      </c>
      <c r="I14" s="4">
        <v>0.68737296584999996</v>
      </c>
      <c r="J14" s="4">
        <v>0.39948109613999999</v>
      </c>
      <c r="K14" s="4">
        <v>0.56881015060999995</v>
      </c>
      <c r="L14" s="4">
        <v>0.37533409912999999</v>
      </c>
      <c r="M14" s="4">
        <v>0.19498121794000001</v>
      </c>
      <c r="N14" s="4">
        <f>$B14+$C14+$D14+$E14+$F14+$G14+$H14+$I14+$J14+$K14+$L14+$M14</f>
        <v>5.2181793199999991</v>
      </c>
    </row>
    <row r="15" spans="1:14" outlineLevel="2" x14ac:dyDescent="0.35">
      <c r="A15" s="18" t="s">
        <v>21</v>
      </c>
      <c r="B15" s="19">
        <f>B16+B18</f>
        <v>34.247084271999995</v>
      </c>
      <c r="C15" s="19">
        <f>C16+C18</f>
        <v>41.080407000000001</v>
      </c>
      <c r="D15" s="19">
        <f>D16+D18</f>
        <v>51.545349675920001</v>
      </c>
      <c r="E15" s="19">
        <f>E16+E18</f>
        <v>61.861428275499996</v>
      </c>
      <c r="F15" s="19">
        <f>F16+F18</f>
        <v>20.163636318000002</v>
      </c>
      <c r="G15" s="19">
        <f>G16+G18</f>
        <v>48.485832130620004</v>
      </c>
      <c r="H15" s="19">
        <f>H16+H18</f>
        <v>46.454341970500003</v>
      </c>
      <c r="I15" s="19">
        <f>I16+I18</f>
        <v>23.69489336729</v>
      </c>
      <c r="J15" s="19">
        <f>J16+J18</f>
        <v>37.331654340570005</v>
      </c>
      <c r="K15" s="19">
        <f>K16+K18</f>
        <v>62.922990015750003</v>
      </c>
      <c r="L15" s="19">
        <f>L16+L18</f>
        <v>49.325093371279998</v>
      </c>
      <c r="M15" s="19">
        <f>M16+M18</f>
        <v>16.05589813908</v>
      </c>
      <c r="N15" s="19">
        <f>N16+N18</f>
        <v>493.16860887650984</v>
      </c>
    </row>
    <row r="16" spans="1:14" outlineLevel="3" collapsed="1" x14ac:dyDescent="0.35">
      <c r="A16" s="5" t="s">
        <v>17</v>
      </c>
      <c r="B16" s="4">
        <f>SUM(B17:B17)</f>
        <v>0</v>
      </c>
      <c r="C16" s="4">
        <f>SUM(C17:C17)</f>
        <v>0</v>
      </c>
      <c r="D16" s="4">
        <f>SUM(D17:D17)</f>
        <v>3.3063130619999999E-2</v>
      </c>
      <c r="E16" s="4">
        <f>SUM(E17:E17)</f>
        <v>0</v>
      </c>
      <c r="F16" s="4">
        <f>SUM(F17:F17)</f>
        <v>0</v>
      </c>
      <c r="G16" s="4">
        <f>SUM(G17:G17)</f>
        <v>3.3063130619999999E-2</v>
      </c>
      <c r="H16" s="4">
        <f>SUM(H17:H17)</f>
        <v>0</v>
      </c>
      <c r="I16" s="4">
        <f>SUM(I17:I17)</f>
        <v>0</v>
      </c>
      <c r="J16" s="4">
        <f>SUM(J17:J17)</f>
        <v>3.3063130619999999E-2</v>
      </c>
      <c r="K16" s="4">
        <f>SUM(K17:K17)</f>
        <v>0</v>
      </c>
      <c r="L16" s="4">
        <f>SUM(L17:L17)</f>
        <v>0</v>
      </c>
      <c r="M16" s="4">
        <f>SUM(M17:M17)</f>
        <v>3.3063130619999999E-2</v>
      </c>
      <c r="N16" s="4">
        <f>SUM(N17:N17)</f>
        <v>0.13225252248</v>
      </c>
    </row>
    <row r="17" spans="1:14" hidden="1" outlineLevel="4" x14ac:dyDescent="0.35">
      <c r="A17" s="6" t="s">
        <v>16</v>
      </c>
      <c r="B17" s="4"/>
      <c r="C17" s="4"/>
      <c r="D17" s="4">
        <v>3.3063130619999999E-2</v>
      </c>
      <c r="E17" s="4"/>
      <c r="F17" s="4"/>
      <c r="G17" s="4">
        <v>3.3063130619999999E-2</v>
      </c>
      <c r="H17" s="4"/>
      <c r="I17" s="4"/>
      <c r="J17" s="4">
        <v>3.3063130619999999E-2</v>
      </c>
      <c r="K17" s="4"/>
      <c r="L17" s="4"/>
      <c r="M17" s="4">
        <v>3.3063130619999999E-2</v>
      </c>
      <c r="N17" s="4">
        <f>$B17+$C17+$D17+$E17+$F17+$G17+$H17+$I17+$J17+$K17+$L17+$M17</f>
        <v>0.13225252248</v>
      </c>
    </row>
    <row r="18" spans="1:14" outlineLevel="3" collapsed="1" x14ac:dyDescent="0.35">
      <c r="A18" s="5" t="s">
        <v>18</v>
      </c>
      <c r="B18" s="4">
        <f>SUM(B19:B21)</f>
        <v>34.247084271999995</v>
      </c>
      <c r="C18" s="4">
        <f>SUM(C19:C21)</f>
        <v>41.080407000000001</v>
      </c>
      <c r="D18" s="4">
        <f>SUM(D19:D21)</f>
        <v>51.5122865453</v>
      </c>
      <c r="E18" s="4">
        <f>SUM(E19:E21)</f>
        <v>61.861428275499996</v>
      </c>
      <c r="F18" s="4">
        <f>SUM(F19:F21)</f>
        <v>20.163636318000002</v>
      </c>
      <c r="G18" s="4">
        <f>SUM(G19:G21)</f>
        <v>48.452769000000004</v>
      </c>
      <c r="H18" s="4">
        <f>SUM(H19:H21)</f>
        <v>46.454341970500003</v>
      </c>
      <c r="I18" s="4">
        <f>SUM(I19:I21)</f>
        <v>23.69489336729</v>
      </c>
      <c r="J18" s="4">
        <f>SUM(J19:J21)</f>
        <v>37.298591209950004</v>
      </c>
      <c r="K18" s="4">
        <f>SUM(K19:K21)</f>
        <v>62.922990015750003</v>
      </c>
      <c r="L18" s="4">
        <f>SUM(L19:L21)</f>
        <v>49.325093371279998</v>
      </c>
      <c r="M18" s="4">
        <f>SUM(M19:M21)</f>
        <v>16.02283500846</v>
      </c>
      <c r="N18" s="4">
        <f>SUM(N19:N21)</f>
        <v>493.03635635402986</v>
      </c>
    </row>
    <row r="19" spans="1:14" hidden="1" outlineLevel="4" x14ac:dyDescent="0.35">
      <c r="A19" s="6" t="s">
        <v>19</v>
      </c>
      <c r="B19" s="4"/>
      <c r="C19" s="4"/>
      <c r="D19" s="4">
        <v>14.4569824045</v>
      </c>
      <c r="E19" s="4"/>
      <c r="F19" s="4">
        <v>7.1878793180000002</v>
      </c>
      <c r="G19" s="4"/>
      <c r="H19" s="4">
        <v>9.3224139704999995</v>
      </c>
      <c r="I19" s="4"/>
      <c r="J19" s="4">
        <v>4.0544092099500002</v>
      </c>
      <c r="K19" s="4"/>
      <c r="L19" s="4"/>
      <c r="M19" s="4"/>
      <c r="N19" s="4">
        <f>$B19+$C19+$D19+$E19+$F19+$G19+$H19+$I19+$J19+$K19+$L19+$M19</f>
        <v>35.02168490295</v>
      </c>
    </row>
    <row r="20" spans="1:14" hidden="1" outlineLevel="4" x14ac:dyDescent="0.35">
      <c r="A20" s="6" t="s">
        <v>16</v>
      </c>
      <c r="B20" s="4">
        <v>19.401762999999999</v>
      </c>
      <c r="C20" s="4">
        <v>41.080407000000001</v>
      </c>
      <c r="D20" s="4">
        <v>23.821750999999999</v>
      </c>
      <c r="E20" s="4">
        <v>50.189622999999997</v>
      </c>
      <c r="F20" s="4">
        <v>12.975757</v>
      </c>
      <c r="G20" s="4">
        <v>48.452769000000004</v>
      </c>
      <c r="H20" s="4">
        <v>20.416488000000001</v>
      </c>
      <c r="I20" s="4">
        <v>12.099209999999999</v>
      </c>
      <c r="J20" s="4">
        <v>18.761882</v>
      </c>
      <c r="K20" s="4">
        <v>47.172989999999999</v>
      </c>
      <c r="L20" s="4">
        <v>33.041618354999997</v>
      </c>
      <c r="M20" s="4">
        <v>7.5637800000000004</v>
      </c>
      <c r="N20" s="4">
        <f>$B20+$C20+$D20+$E20+$F20+$G20+$H20+$I20+$J20+$K20+$L20+$M20</f>
        <v>334.97803835499991</v>
      </c>
    </row>
    <row r="21" spans="1:14" hidden="1" outlineLevel="4" x14ac:dyDescent="0.35">
      <c r="A21" s="6" t="s">
        <v>20</v>
      </c>
      <c r="B21" s="4">
        <v>14.845321272</v>
      </c>
      <c r="C21" s="4"/>
      <c r="D21" s="4">
        <v>13.2335531408</v>
      </c>
      <c r="E21" s="4">
        <v>11.671805275500001</v>
      </c>
      <c r="F21" s="4"/>
      <c r="G21" s="4"/>
      <c r="H21" s="4">
        <v>16.715440000000001</v>
      </c>
      <c r="I21" s="4">
        <v>11.59568336729</v>
      </c>
      <c r="J21" s="4">
        <v>14.4823</v>
      </c>
      <c r="K21" s="4">
        <v>15.75000001575</v>
      </c>
      <c r="L21" s="4">
        <v>16.283475016280001</v>
      </c>
      <c r="M21" s="4">
        <v>8.45905500846</v>
      </c>
      <c r="N21" s="4">
        <f>$B21+$C21+$D21+$E21+$F21+$G21+$H21+$I21+$J21+$K21+$L21+$M21</f>
        <v>123.03663309608</v>
      </c>
    </row>
    <row r="22" spans="1:14" outlineLevel="1" x14ac:dyDescent="0.35">
      <c r="A22" s="16" t="s">
        <v>22</v>
      </c>
      <c r="B22" s="17">
        <f>B23+B43</f>
        <v>8.25194085525</v>
      </c>
      <c r="C22" s="17">
        <f>C23+C43</f>
        <v>24.14616526927</v>
      </c>
      <c r="D22" s="17">
        <f>D23+D43</f>
        <v>23.25257707754</v>
      </c>
      <c r="E22" s="17">
        <f>E23+E43</f>
        <v>10.335801827720001</v>
      </c>
      <c r="F22" s="17">
        <f>F23+F43</f>
        <v>15.77127643799</v>
      </c>
      <c r="G22" s="17">
        <f>G23+G43</f>
        <v>39.283847785650003</v>
      </c>
      <c r="H22" s="17">
        <f>H23+H43</f>
        <v>7.8686372497800008</v>
      </c>
      <c r="I22" s="17">
        <f>I23+I43</f>
        <v>23.73142750433</v>
      </c>
      <c r="J22" s="17">
        <f>J23+J43</f>
        <v>11.18397747016</v>
      </c>
      <c r="K22" s="17">
        <f>K23+K43</f>
        <v>20.019214003480002</v>
      </c>
      <c r="L22" s="17">
        <f>L23+L43</f>
        <v>10.235458947270001</v>
      </c>
      <c r="M22" s="17">
        <f>M23+M43</f>
        <v>27.465900609689999</v>
      </c>
      <c r="N22" s="17">
        <f>N23+N43</f>
        <v>221.54622503812999</v>
      </c>
    </row>
    <row r="23" spans="1:14" outlineLevel="2" x14ac:dyDescent="0.35">
      <c r="A23" s="18" t="s">
        <v>14</v>
      </c>
      <c r="B23" s="19">
        <f>B24+B30+B34+B39</f>
        <v>6.1347968251299996</v>
      </c>
      <c r="C23" s="19">
        <f>C24+C30+C34+C39</f>
        <v>14.840062981580001</v>
      </c>
      <c r="D23" s="19">
        <f>D24+D30+D34+D39</f>
        <v>1.6598842120500001</v>
      </c>
      <c r="E23" s="19">
        <f>E24+E30+E34+E39</f>
        <v>6.9048084031300005</v>
      </c>
      <c r="F23" s="19">
        <f>F24+F30+F34+F39</f>
        <v>8.259742332510001</v>
      </c>
      <c r="G23" s="19">
        <f>G24+G30+G34+G39</f>
        <v>18.210975647020003</v>
      </c>
      <c r="H23" s="19">
        <f>H24+H30+H34+H39</f>
        <v>6.2484160354900009</v>
      </c>
      <c r="I23" s="19">
        <f>I24+I30+I34+I39</f>
        <v>13.872746801920002</v>
      </c>
      <c r="J23" s="19">
        <f>J24+J30+J34+J39</f>
        <v>1.6276586220600002</v>
      </c>
      <c r="K23" s="19">
        <f>K24+K30+K34+K39</f>
        <v>16.13911789174</v>
      </c>
      <c r="L23" s="19">
        <f>L24+L30+L34+L39</f>
        <v>2.3041093894599998</v>
      </c>
      <c r="M23" s="19">
        <f>M24+M30+M34+M39</f>
        <v>14.667249406</v>
      </c>
      <c r="N23" s="19">
        <f>N24+N30+N34+N39</f>
        <v>110.86956854809</v>
      </c>
    </row>
    <row r="24" spans="1:14" outlineLevel="3" collapsed="1" x14ac:dyDescent="0.35">
      <c r="A24" s="5" t="s">
        <v>15</v>
      </c>
      <c r="B24" s="4">
        <f>SUM(B25:B29)</f>
        <v>1.1489640709999999E-2</v>
      </c>
      <c r="C24" s="4">
        <f>SUM(C25:C29)</f>
        <v>3.81892E-4</v>
      </c>
      <c r="D24" s="4">
        <f>SUM(D25:D29)</f>
        <v>2.62738389E-3</v>
      </c>
      <c r="E24" s="4">
        <f>SUM(E25:E29)</f>
        <v>3.7134244979999995E-2</v>
      </c>
      <c r="F24" s="4">
        <f>SUM(F25:F29)</f>
        <v>6.9286778499999995E-3</v>
      </c>
      <c r="G24" s="4">
        <f>SUM(G25:G29)</f>
        <v>9.5950283900000013E-3</v>
      </c>
      <c r="H24" s="4">
        <f>SUM(H25:H29)</f>
        <v>4.5257908789999995E-2</v>
      </c>
      <c r="I24" s="4">
        <f>SUM(I25:I29)</f>
        <v>6.20125243E-3</v>
      </c>
      <c r="J24" s="4">
        <f>SUM(J25:J29)</f>
        <v>4.1254803039999996E-2</v>
      </c>
      <c r="K24" s="4">
        <f>SUM(K25:K29)</f>
        <v>0.16911348271999999</v>
      </c>
      <c r="L24" s="4">
        <f>SUM(L25:L29)</f>
        <v>2.1192574969999999E-2</v>
      </c>
      <c r="M24" s="4">
        <f>SUM(M25:M29)</f>
        <v>0.29774534111000001</v>
      </c>
      <c r="N24" s="4">
        <f>SUM(N25:N29)</f>
        <v>0.64892223088000001</v>
      </c>
    </row>
    <row r="25" spans="1:14" hidden="1" outlineLevel="4" x14ac:dyDescent="0.35">
      <c r="A25" s="6" t="s">
        <v>19</v>
      </c>
      <c r="B25" s="4">
        <v>2.7262E-4</v>
      </c>
      <c r="C25" s="4">
        <v>3.81892E-4</v>
      </c>
      <c r="D25" s="4">
        <v>2.1352089099999998E-3</v>
      </c>
      <c r="E25" s="4">
        <v>5.2231928999999996E-4</v>
      </c>
      <c r="F25" s="4">
        <v>4.1229538000000002E-4</v>
      </c>
      <c r="G25" s="4">
        <v>1.3435438899999999E-3</v>
      </c>
      <c r="H25" s="4">
        <v>5.5182489000000004E-4</v>
      </c>
      <c r="I25" s="4">
        <v>4.2413963E-4</v>
      </c>
      <c r="J25" s="4">
        <v>1.57635007E-3</v>
      </c>
      <c r="K25" s="4">
        <v>2.2685625000000002E-3</v>
      </c>
      <c r="L25" s="4">
        <v>4.2918749999999999E-4</v>
      </c>
      <c r="M25" s="4">
        <v>1.5941250000000001E-3</v>
      </c>
      <c r="N25" s="4">
        <f>$B25+$C25+$D25+$E25+$F25+$G25+$H25+$I25+$J25+$K25+$L25+$M25</f>
        <v>1.1912069060000001E-2</v>
      </c>
    </row>
    <row r="26" spans="1:14" hidden="1" outlineLevel="4" x14ac:dyDescent="0.35">
      <c r="A26" s="6" t="s">
        <v>23</v>
      </c>
      <c r="B26" s="4"/>
      <c r="C26" s="4"/>
      <c r="D26" s="4">
        <v>3.3560187999999999E-4</v>
      </c>
      <c r="E26" s="4"/>
      <c r="F26" s="4"/>
      <c r="G26" s="4">
        <v>3.5751313000000003E-4</v>
      </c>
      <c r="H26" s="4"/>
      <c r="I26" s="4"/>
      <c r="J26" s="4">
        <v>3.4708063000000002E-4</v>
      </c>
      <c r="K26" s="4"/>
      <c r="L26" s="4"/>
      <c r="M26" s="4">
        <v>3.6562500000000001E-4</v>
      </c>
      <c r="N26" s="4">
        <f>$B26+$C26+$D26+$E26+$F26+$G26+$H26+$I26+$J26+$K26+$L26+$M26</f>
        <v>1.4058206399999999E-3</v>
      </c>
    </row>
    <row r="27" spans="1:14" hidden="1" outlineLevel="4" x14ac:dyDescent="0.35">
      <c r="A27" s="6" t="s">
        <v>24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>
        <v>7.2922500000000001E-4</v>
      </c>
      <c r="N27" s="4">
        <f>$B27+$C27+$D27+$E27+$F27+$G27+$H27+$I27+$J27+$K27+$L27+$M27</f>
        <v>7.2922500000000001E-4</v>
      </c>
    </row>
    <row r="28" spans="1:14" hidden="1" outlineLevel="4" x14ac:dyDescent="0.35">
      <c r="A28" s="6" t="s">
        <v>16</v>
      </c>
      <c r="B28" s="4"/>
      <c r="C28" s="4"/>
      <c r="D28" s="4"/>
      <c r="E28" s="4"/>
      <c r="F28" s="4">
        <v>6.5251899999999999E-6</v>
      </c>
      <c r="G28" s="4"/>
      <c r="H28" s="4"/>
      <c r="I28" s="4"/>
      <c r="J28" s="4"/>
      <c r="K28" s="4"/>
      <c r="L28" s="4"/>
      <c r="M28" s="4"/>
      <c r="N28" s="4">
        <f>$B28+$C28+$D28+$E28+$F28+$G28+$H28+$I28+$J28+$K28+$L28+$M28</f>
        <v>6.5251899999999999E-6</v>
      </c>
    </row>
    <row r="29" spans="1:14" hidden="1" outlineLevel="4" x14ac:dyDescent="0.35">
      <c r="A29" s="6" t="s">
        <v>20</v>
      </c>
      <c r="B29" s="4">
        <v>1.1217020709999999E-2</v>
      </c>
      <c r="C29" s="4"/>
      <c r="D29" s="4">
        <v>1.565731E-4</v>
      </c>
      <c r="E29" s="4">
        <v>3.6611925689999998E-2</v>
      </c>
      <c r="F29" s="4">
        <v>6.5098572799999997E-3</v>
      </c>
      <c r="G29" s="4">
        <v>7.8939713700000008E-3</v>
      </c>
      <c r="H29" s="4">
        <v>4.4706083899999999E-2</v>
      </c>
      <c r="I29" s="4">
        <v>5.7771128000000003E-3</v>
      </c>
      <c r="J29" s="4">
        <v>3.9331372339999997E-2</v>
      </c>
      <c r="K29" s="4">
        <v>0.16684492022</v>
      </c>
      <c r="L29" s="4">
        <v>2.0763387469999998E-2</v>
      </c>
      <c r="M29" s="4">
        <v>0.29505636611000002</v>
      </c>
      <c r="N29" s="4">
        <f>$B29+$C29+$D29+$E29+$F29+$G29+$H29+$I29+$J29+$K29+$L29+$M29</f>
        <v>0.63486859099000004</v>
      </c>
    </row>
    <row r="30" spans="1:14" outlineLevel="3" x14ac:dyDescent="0.35">
      <c r="A30" s="5" t="s">
        <v>25</v>
      </c>
      <c r="B30" s="4">
        <f>SUM(B31:B33)</f>
        <v>3.5577286315999999</v>
      </c>
      <c r="C30" s="4">
        <f>SUM(C31:C33)</f>
        <v>0.28518377547000001</v>
      </c>
      <c r="D30" s="4">
        <f>SUM(D31:D33)</f>
        <v>0.28978748323999998</v>
      </c>
      <c r="E30" s="4">
        <f>SUM(E31:E33)</f>
        <v>7.9660999999999998E-7</v>
      </c>
      <c r="F30" s="4">
        <f>SUM(F31:F33)</f>
        <v>3.0598398020000001E-2</v>
      </c>
      <c r="G30" s="4">
        <f>SUM(G31:G33)</f>
        <v>9.6115584729100014</v>
      </c>
      <c r="H30" s="4">
        <f>SUM(H31:H33)</f>
        <v>3.5533260282300003</v>
      </c>
      <c r="I30" s="4">
        <f>SUM(I31:I33)</f>
        <v>0.23204328708999999</v>
      </c>
      <c r="J30" s="4">
        <f>SUM(J31:J33)</f>
        <v>0.27057542078000002</v>
      </c>
      <c r="K30" s="4">
        <f>SUM(K31:K33)</f>
        <v>4.8867827999999995E-4</v>
      </c>
      <c r="L30" s="4">
        <f>SUM(L31:L33)</f>
        <v>2.2695117179999998E-2</v>
      </c>
      <c r="M30" s="4">
        <f>SUM(M31:M33)</f>
        <v>4.3981755098599997</v>
      </c>
      <c r="N30" s="4">
        <f>SUM(N31:N33)</f>
        <v>22.252161599269996</v>
      </c>
    </row>
    <row r="31" spans="1:14" outlineLevel="4" x14ac:dyDescent="0.35">
      <c r="A31" s="6" t="s">
        <v>19</v>
      </c>
      <c r="B31" s="8">
        <v>0</v>
      </c>
      <c r="C31" s="8">
        <v>0.24840376293999999</v>
      </c>
      <c r="D31" s="8">
        <v>9.7267688510000005E-2</v>
      </c>
      <c r="E31" s="8">
        <v>7.9660999999999998E-7</v>
      </c>
      <c r="F31" s="8">
        <v>3.0598315080000001E-2</v>
      </c>
      <c r="G31" s="8">
        <v>0.20693315749000002</v>
      </c>
      <c r="H31" s="8">
        <v>9.7341999999999999E-7</v>
      </c>
      <c r="I31" s="8">
        <v>0.23204328708999999</v>
      </c>
      <c r="J31" s="8">
        <v>7.5271346089999996E-2</v>
      </c>
      <c r="K31" s="8">
        <v>4.8867827999999995E-4</v>
      </c>
      <c r="L31" s="8">
        <v>2.2695117179999998E-2</v>
      </c>
      <c r="M31" s="8">
        <v>0.17666805229000002</v>
      </c>
      <c r="N31" s="8">
        <v>1.09037117498</v>
      </c>
    </row>
    <row r="32" spans="1:14" outlineLevel="4" x14ac:dyDescent="0.35">
      <c r="A32" s="6" t="s">
        <v>23</v>
      </c>
      <c r="B32" s="4"/>
      <c r="C32" s="4"/>
      <c r="D32" s="4">
        <v>0.19251937827999999</v>
      </c>
      <c r="E32" s="4"/>
      <c r="F32" s="4"/>
      <c r="G32" s="4">
        <v>9.4046253154200006</v>
      </c>
      <c r="H32" s="4">
        <v>5.3061844000000004E-4</v>
      </c>
      <c r="I32" s="4"/>
      <c r="J32" s="4">
        <v>0.19530374277000001</v>
      </c>
      <c r="K32" s="4"/>
      <c r="L32" s="4"/>
      <c r="M32" s="4">
        <v>4.2215074575699996</v>
      </c>
      <c r="N32" s="4">
        <f>$B32+$C32+$D32+$E32+$F32+$G32+$H32+$I32+$J32+$K32+$L32+$M32</f>
        <v>14.014486512479998</v>
      </c>
    </row>
    <row r="33" spans="1:14" outlineLevel="4" x14ac:dyDescent="0.35">
      <c r="A33" s="6" t="s">
        <v>20</v>
      </c>
      <c r="B33" s="4">
        <v>3.5577286315999999</v>
      </c>
      <c r="C33" s="4">
        <v>3.6780012530000003E-2</v>
      </c>
      <c r="D33" s="4">
        <v>4.1645E-7</v>
      </c>
      <c r="E33" s="4"/>
      <c r="F33" s="4">
        <v>8.294E-8</v>
      </c>
      <c r="G33" s="4"/>
      <c r="H33" s="4">
        <v>3.5527944363700001</v>
      </c>
      <c r="I33" s="4"/>
      <c r="J33" s="4">
        <v>3.3192000000000002E-7</v>
      </c>
      <c r="K33" s="4"/>
      <c r="L33" s="4"/>
      <c r="M33" s="4"/>
      <c r="N33" s="4">
        <f>$B33+$C33+$D33+$E33+$F33+$G33+$H33+$I33+$J33+$K33+$L33+$M33</f>
        <v>7.1473039118099999</v>
      </c>
    </row>
    <row r="34" spans="1:14" outlineLevel="3" collapsed="1" x14ac:dyDescent="0.35">
      <c r="A34" s="5" t="s">
        <v>26</v>
      </c>
      <c r="B34" s="4">
        <f>SUM(B35:B38)</f>
        <v>0</v>
      </c>
      <c r="C34" s="4">
        <f>SUM(C35:C38)</f>
        <v>9.8152568999999995E-3</v>
      </c>
      <c r="D34" s="4">
        <f>SUM(D35:D38)</f>
        <v>7.6939299000000003E-3</v>
      </c>
      <c r="E34" s="4">
        <f>SUM(E35:E38)</f>
        <v>3.1866442500000001E-3</v>
      </c>
      <c r="F34" s="4">
        <f>SUM(F35:F38)</f>
        <v>8.42094065E-3</v>
      </c>
      <c r="G34" s="4">
        <f>SUM(G35:G38)</f>
        <v>0.50425775015999996</v>
      </c>
      <c r="H34" s="4">
        <f>SUM(H35:H38)</f>
        <v>2.5653999999999999E-7</v>
      </c>
      <c r="I34" s="4">
        <f>SUM(I35:I38)</f>
        <v>2.07444728E-2</v>
      </c>
      <c r="J34" s="4">
        <f>SUM(J35:J38)</f>
        <v>7.6458763499999997E-3</v>
      </c>
      <c r="K34" s="4">
        <f>SUM(K35:K38)</f>
        <v>6.3209794200000001E-3</v>
      </c>
      <c r="L34" s="4">
        <f>SUM(L35:L38)</f>
        <v>5.3093549600000001E-3</v>
      </c>
      <c r="M34" s="4">
        <f>SUM(M35:M38)</f>
        <v>6.8960027599999996E-3</v>
      </c>
      <c r="N34" s="4">
        <f>SUM(N35:N38)</f>
        <v>0.58029146468999993</v>
      </c>
    </row>
    <row r="35" spans="1:14" hidden="1" outlineLevel="4" x14ac:dyDescent="0.35">
      <c r="A35" s="6" t="s">
        <v>27</v>
      </c>
      <c r="B35" s="4"/>
      <c r="C35" s="4"/>
      <c r="D35" s="4"/>
      <c r="E35" s="4"/>
      <c r="F35" s="4"/>
      <c r="G35" s="4">
        <v>0</v>
      </c>
      <c r="H35" s="4"/>
      <c r="I35" s="4"/>
      <c r="J35" s="4"/>
      <c r="K35" s="4"/>
      <c r="L35" s="4"/>
      <c r="M35" s="4">
        <v>0</v>
      </c>
      <c r="N35" s="4">
        <f>$B35+$C35+$D35+$E35+$F35+$G35+$H35+$I35+$J35+$K35+$L35+$M35</f>
        <v>0</v>
      </c>
    </row>
    <row r="36" spans="1:14" hidden="1" outlineLevel="4" x14ac:dyDescent="0.35">
      <c r="A36" s="6" t="s">
        <v>19</v>
      </c>
      <c r="B36" s="4"/>
      <c r="C36" s="4"/>
      <c r="D36" s="4">
        <v>7.6939299000000003E-3</v>
      </c>
      <c r="E36" s="4"/>
      <c r="F36" s="4">
        <v>8.4208577100000001E-3</v>
      </c>
      <c r="G36" s="4">
        <v>3.9940941800000003E-3</v>
      </c>
      <c r="H36" s="4">
        <v>2.5653999999999999E-7</v>
      </c>
      <c r="I36" s="4"/>
      <c r="J36" s="4">
        <v>7.6457933699999999E-3</v>
      </c>
      <c r="K36" s="4"/>
      <c r="L36" s="4">
        <v>5.3093549600000001E-3</v>
      </c>
      <c r="M36" s="4">
        <v>6.8960027599999996E-3</v>
      </c>
      <c r="N36" s="4">
        <f>$B36+$C36+$D36+$E36+$F36+$G36+$H36+$I36+$J36+$K36+$L36+$M36</f>
        <v>3.9960289420000003E-2</v>
      </c>
    </row>
    <row r="37" spans="1:14" hidden="1" outlineLevel="4" x14ac:dyDescent="0.35">
      <c r="A37" s="6" t="s">
        <v>23</v>
      </c>
      <c r="B37" s="4"/>
      <c r="C37" s="4"/>
      <c r="D37" s="4"/>
      <c r="E37" s="4">
        <v>3.1866442500000001E-3</v>
      </c>
      <c r="F37" s="4"/>
      <c r="G37" s="4">
        <v>0.50026365598</v>
      </c>
      <c r="H37" s="4"/>
      <c r="I37" s="4"/>
      <c r="J37" s="4"/>
      <c r="K37" s="4">
        <v>6.3209794200000001E-3</v>
      </c>
      <c r="L37" s="4"/>
      <c r="M37" s="4"/>
      <c r="N37" s="4">
        <f>$B37+$C37+$D37+$E37+$F37+$G37+$H37+$I37+$J37+$K37+$L37+$M37</f>
        <v>0.50977127965000002</v>
      </c>
    </row>
    <row r="38" spans="1:14" hidden="1" outlineLevel="4" x14ac:dyDescent="0.35">
      <c r="A38" s="6" t="s">
        <v>20</v>
      </c>
      <c r="B38" s="4"/>
      <c r="C38" s="4">
        <v>9.8152568999999995E-3</v>
      </c>
      <c r="D38" s="4"/>
      <c r="E38" s="4"/>
      <c r="F38" s="4">
        <v>8.294E-8</v>
      </c>
      <c r="G38" s="4"/>
      <c r="H38" s="4"/>
      <c r="I38" s="4">
        <v>2.07444728E-2</v>
      </c>
      <c r="J38" s="4">
        <v>8.2980000000000006E-8</v>
      </c>
      <c r="K38" s="4"/>
      <c r="L38" s="4"/>
      <c r="M38" s="4"/>
      <c r="N38" s="4">
        <f>$B38+$C38+$D38+$E38+$F38+$G38+$H38+$I38+$J38+$K38+$L38+$M38</f>
        <v>3.0559895619999999E-2</v>
      </c>
    </row>
    <row r="39" spans="1:14" outlineLevel="3" collapsed="1" x14ac:dyDescent="0.35">
      <c r="A39" s="5" t="s">
        <v>28</v>
      </c>
      <c r="B39" s="4">
        <f>SUM(B40:B42)</f>
        <v>2.5655785528199999</v>
      </c>
      <c r="C39" s="4">
        <f>SUM(C40:C42)</f>
        <v>14.54468205721</v>
      </c>
      <c r="D39" s="4">
        <f>SUM(D40:D42)</f>
        <v>1.3597754150200001</v>
      </c>
      <c r="E39" s="4">
        <f>SUM(E40:E42)</f>
        <v>6.8644867172900002</v>
      </c>
      <c r="F39" s="4">
        <f>SUM(F40:F42)</f>
        <v>8.2137943159900004</v>
      </c>
      <c r="G39" s="4">
        <f>SUM(G40:G42)</f>
        <v>8.0855643955600005</v>
      </c>
      <c r="H39" s="4">
        <f>SUM(H40:H42)</f>
        <v>2.6498318419300002</v>
      </c>
      <c r="I39" s="4">
        <f>SUM(I40:I42)</f>
        <v>13.613757789600001</v>
      </c>
      <c r="J39" s="4">
        <f>SUM(J40:J42)</f>
        <v>1.3081825218900001</v>
      </c>
      <c r="K39" s="4">
        <f>SUM(K40:K42)</f>
        <v>15.96319475132</v>
      </c>
      <c r="L39" s="4">
        <f>SUM(L40:L42)</f>
        <v>2.2549123423499999</v>
      </c>
      <c r="M39" s="4">
        <f>SUM(M40:M42)</f>
        <v>9.9644325522700008</v>
      </c>
      <c r="N39" s="4">
        <f>SUM(N40:N42)</f>
        <v>87.388193253250009</v>
      </c>
    </row>
    <row r="40" spans="1:14" hidden="1" outlineLevel="4" x14ac:dyDescent="0.35">
      <c r="A40" s="6" t="s">
        <v>19</v>
      </c>
      <c r="B40" s="4"/>
      <c r="C40" s="4">
        <v>1.39616851656</v>
      </c>
      <c r="D40" s="4">
        <v>0.50600391031000003</v>
      </c>
      <c r="E40" s="4">
        <v>1.4419235497</v>
      </c>
      <c r="F40" s="4">
        <v>0.94231301485999996</v>
      </c>
      <c r="G40" s="4">
        <v>0.77416459342999999</v>
      </c>
      <c r="H40" s="4">
        <v>0.29472685517000002</v>
      </c>
      <c r="I40" s="4">
        <v>1.2819587941999999</v>
      </c>
      <c r="J40" s="4">
        <v>0.28330861558999998</v>
      </c>
      <c r="K40" s="4">
        <v>1.34350698898</v>
      </c>
      <c r="L40" s="4">
        <v>0.98967769108000003</v>
      </c>
      <c r="M40" s="4">
        <v>0.66913082090999998</v>
      </c>
      <c r="N40" s="4">
        <f>$B40+$C40+$D40+$E40+$F40+$G40+$H40+$I40+$J40+$K40+$L40+$M40</f>
        <v>9.9228833507900021</v>
      </c>
    </row>
    <row r="41" spans="1:14" hidden="1" outlineLevel="4" x14ac:dyDescent="0.35">
      <c r="A41" s="6" t="s">
        <v>20</v>
      </c>
      <c r="B41" s="4">
        <v>1.1447851528199999</v>
      </c>
      <c r="C41" s="4">
        <v>6.1140237266400002</v>
      </c>
      <c r="D41" s="4">
        <v>0.77110109031999996</v>
      </c>
      <c r="E41" s="4">
        <v>4.12527806759</v>
      </c>
      <c r="F41" s="4">
        <v>0.2365722318</v>
      </c>
      <c r="G41" s="4">
        <v>7.3113998021300004</v>
      </c>
      <c r="H41" s="4">
        <v>0.94057318553000002</v>
      </c>
      <c r="I41" s="4">
        <v>5.3235126021600001</v>
      </c>
      <c r="J41" s="4">
        <v>1.0248739063000001</v>
      </c>
      <c r="K41" s="4">
        <v>5.7136187946100003</v>
      </c>
      <c r="L41" s="4">
        <v>0.34908221465</v>
      </c>
      <c r="M41" s="4">
        <v>9.2953017313600004</v>
      </c>
      <c r="N41" s="4">
        <f>$B41+$C41+$D41+$E41+$F41+$G41+$H41+$I41+$J41+$K41+$L41+$M41</f>
        <v>42.350122505910001</v>
      </c>
    </row>
    <row r="42" spans="1:14" hidden="1" outlineLevel="4" x14ac:dyDescent="0.35">
      <c r="A42" s="6" t="s">
        <v>29</v>
      </c>
      <c r="B42" s="4">
        <v>1.4207934</v>
      </c>
      <c r="C42" s="4">
        <v>7.0344898140099996</v>
      </c>
      <c r="D42" s="4">
        <v>8.2670414390000002E-2</v>
      </c>
      <c r="E42" s="4">
        <v>1.2972851000000001</v>
      </c>
      <c r="F42" s="4">
        <v>7.0349090693300003</v>
      </c>
      <c r="G42" s="4"/>
      <c r="H42" s="4">
        <v>1.4145318012300001</v>
      </c>
      <c r="I42" s="4">
        <v>7.0082863932399997</v>
      </c>
      <c r="J42" s="4"/>
      <c r="K42" s="4">
        <v>8.9060689677300005</v>
      </c>
      <c r="L42" s="4">
        <v>0.91615243662000001</v>
      </c>
      <c r="M42" s="4"/>
      <c r="N42" s="4">
        <f>$B42+$C42+$D42+$E42+$F42+$G42+$H42+$I42+$J42+$K42+$L42+$M42</f>
        <v>35.115187396550006</v>
      </c>
    </row>
    <row r="43" spans="1:14" outlineLevel="2" x14ac:dyDescent="0.35">
      <c r="A43" s="18" t="s">
        <v>21</v>
      </c>
      <c r="B43" s="19">
        <f>B44+B46+B48</f>
        <v>2.11714403012</v>
      </c>
      <c r="C43" s="19">
        <f>C44+C46+C48</f>
        <v>9.3061022876900008</v>
      </c>
      <c r="D43" s="19">
        <f>D44+D46+D48</f>
        <v>21.592692865490001</v>
      </c>
      <c r="E43" s="19">
        <f>E44+E46+E48</f>
        <v>3.43099342459</v>
      </c>
      <c r="F43" s="19">
        <f>F44+F46+F48</f>
        <v>7.51153410548</v>
      </c>
      <c r="G43" s="19">
        <f>G44+G46+G48</f>
        <v>21.07287213863</v>
      </c>
      <c r="H43" s="19">
        <f>H44+H46+H48</f>
        <v>1.6202212142900001</v>
      </c>
      <c r="I43" s="19">
        <f>I44+I46+I48</f>
        <v>9.8586807024100001</v>
      </c>
      <c r="J43" s="19">
        <f>J44+J46+J48</f>
        <v>9.5563188481000001</v>
      </c>
      <c r="K43" s="19">
        <f>K44+K46+K48</f>
        <v>3.8800961117400004</v>
      </c>
      <c r="L43" s="19">
        <f>L44+L46+L48</f>
        <v>7.93134955781</v>
      </c>
      <c r="M43" s="19">
        <f>M44+M46+M48</f>
        <v>12.79865120369</v>
      </c>
      <c r="N43" s="19">
        <f>N44+N46+N48</f>
        <v>110.67665649004</v>
      </c>
    </row>
    <row r="44" spans="1:14" outlineLevel="3" x14ac:dyDescent="0.35">
      <c r="A44" s="5" t="s">
        <v>25</v>
      </c>
      <c r="B44" s="4">
        <f>SUM(B45:B45)</f>
        <v>0</v>
      </c>
      <c r="C44" s="4">
        <f>SUM(C45:C45)</f>
        <v>1.3268878638300001</v>
      </c>
      <c r="D44" s="4">
        <f>SUM(D45:D45)</f>
        <v>0.64702978734999994</v>
      </c>
      <c r="E44" s="4">
        <f>SUM(E45:E45)</f>
        <v>0</v>
      </c>
      <c r="F44" s="4">
        <f>SUM(F45:F45)</f>
        <v>0.30067423961</v>
      </c>
      <c r="G44" s="4">
        <f>SUM(G45:G45)</f>
        <v>1.6385646297600001</v>
      </c>
      <c r="H44" s="4">
        <f>SUM(H45:H45)</f>
        <v>0</v>
      </c>
      <c r="I44" s="4">
        <f>SUM(I45:I45)</f>
        <v>1.4727060301700001</v>
      </c>
      <c r="J44" s="4">
        <f>SUM(J45:J45)</f>
        <v>0.61815639309000003</v>
      </c>
      <c r="K44" s="4">
        <f>SUM(K45:K45)</f>
        <v>0</v>
      </c>
      <c r="L44" s="4">
        <f>SUM(L45:L45)</f>
        <v>0.31382280823000003</v>
      </c>
      <c r="M44" s="4">
        <f>SUM(M45:M45)</f>
        <v>1.76330312585</v>
      </c>
      <c r="N44" s="4">
        <f>SUM(N45:N45)</f>
        <v>8.0811448778900008</v>
      </c>
    </row>
    <row r="45" spans="1:14" outlineLevel="4" x14ac:dyDescent="0.35">
      <c r="A45" s="6" t="s">
        <v>19</v>
      </c>
      <c r="B45" s="12">
        <v>0</v>
      </c>
      <c r="C45" s="12">
        <v>1.3268878638300001</v>
      </c>
      <c r="D45" s="12">
        <v>0.64702978734999994</v>
      </c>
      <c r="E45" s="12">
        <v>0</v>
      </c>
      <c r="F45" s="12">
        <v>0.30067423961</v>
      </c>
      <c r="G45" s="12">
        <v>1.6385646297600001</v>
      </c>
      <c r="H45" s="12">
        <v>0</v>
      </c>
      <c r="I45" s="12">
        <v>1.4727060301700001</v>
      </c>
      <c r="J45" s="12">
        <v>0.61815639309000003</v>
      </c>
      <c r="K45" s="12">
        <v>0</v>
      </c>
      <c r="L45" s="12">
        <v>0.31382280823000003</v>
      </c>
      <c r="M45" s="12">
        <v>1.76330312585</v>
      </c>
      <c r="N45" s="12">
        <v>8.0811448778900008</v>
      </c>
    </row>
    <row r="46" spans="1:14" outlineLevel="3" collapsed="1" x14ac:dyDescent="0.35">
      <c r="A46" s="5" t="s">
        <v>26</v>
      </c>
      <c r="B46" s="4">
        <f>SUM(B47:B47)</f>
        <v>0</v>
      </c>
      <c r="C46" s="4">
        <f>SUM(C47:C47)</f>
        <v>0</v>
      </c>
      <c r="D46" s="4">
        <f>SUM(D47:D47)</f>
        <v>0.2137175768</v>
      </c>
      <c r="E46" s="4">
        <f>SUM(E47:E47)</f>
        <v>0</v>
      </c>
      <c r="F46" s="4">
        <f>SUM(F47:F47)</f>
        <v>2.7087295389999998E-2</v>
      </c>
      <c r="G46" s="4">
        <f>SUM(G47:G47)</f>
        <v>7.5159822139999999E-2</v>
      </c>
      <c r="H46" s="4">
        <f>SUM(H47:H47)</f>
        <v>0</v>
      </c>
      <c r="I46" s="4">
        <f>SUM(I47:I47)</f>
        <v>0</v>
      </c>
      <c r="J46" s="4">
        <f>SUM(J47:J47)</f>
        <v>0.20435015383999999</v>
      </c>
      <c r="K46" s="4">
        <f>SUM(K47:K47)</f>
        <v>0</v>
      </c>
      <c r="L46" s="4">
        <f>SUM(L47:L47)</f>
        <v>0</v>
      </c>
      <c r="M46" s="4">
        <f>SUM(M47:M47)</f>
        <v>9.9952530809999995E-2</v>
      </c>
      <c r="N46" s="4">
        <f>SUM(N47:N47)</f>
        <v>0.62026737897999995</v>
      </c>
    </row>
    <row r="47" spans="1:14" hidden="1" outlineLevel="4" x14ac:dyDescent="0.35">
      <c r="A47" s="6" t="s">
        <v>19</v>
      </c>
      <c r="B47" s="4"/>
      <c r="C47" s="4"/>
      <c r="D47" s="4">
        <v>0.2137175768</v>
      </c>
      <c r="E47" s="4"/>
      <c r="F47" s="4">
        <v>2.7087295389999998E-2</v>
      </c>
      <c r="G47" s="4">
        <v>7.5159822139999999E-2</v>
      </c>
      <c r="H47" s="4"/>
      <c r="I47" s="4"/>
      <c r="J47" s="4">
        <v>0.20435015383999999</v>
      </c>
      <c r="K47" s="4"/>
      <c r="L47" s="4"/>
      <c r="M47" s="4">
        <v>9.9952530809999995E-2</v>
      </c>
      <c r="N47" s="4">
        <f>$B47+$C47+$D47+$E47+$F47+$G47+$H47+$I47+$J47+$K47+$L47+$M47</f>
        <v>0.62026737897999995</v>
      </c>
    </row>
    <row r="48" spans="1:14" outlineLevel="3" collapsed="1" x14ac:dyDescent="0.35">
      <c r="A48" s="5" t="s">
        <v>28</v>
      </c>
      <c r="B48" s="4">
        <f>SUM(B49:B51)</f>
        <v>2.11714403012</v>
      </c>
      <c r="C48" s="4">
        <f>SUM(C49:C51)</f>
        <v>7.9792144238600002</v>
      </c>
      <c r="D48" s="4">
        <f>SUM(D49:D51)</f>
        <v>20.73194550134</v>
      </c>
      <c r="E48" s="4">
        <f>SUM(E49:E51)</f>
        <v>3.43099342459</v>
      </c>
      <c r="F48" s="4">
        <f>SUM(F49:F51)</f>
        <v>7.1837725704800004</v>
      </c>
      <c r="G48" s="4">
        <f>SUM(G49:G51)</f>
        <v>19.359147686730001</v>
      </c>
      <c r="H48" s="4">
        <f>SUM(H49:H51)</f>
        <v>1.6202212142900001</v>
      </c>
      <c r="I48" s="4">
        <f>SUM(I49:I51)</f>
        <v>8.3859746722399997</v>
      </c>
      <c r="J48" s="4">
        <f>SUM(J49:J51)</f>
        <v>8.7338123011699995</v>
      </c>
      <c r="K48" s="4">
        <f>SUM(K49:K51)</f>
        <v>3.8800961117400004</v>
      </c>
      <c r="L48" s="4">
        <f>SUM(L49:L51)</f>
        <v>7.6175267495799996</v>
      </c>
      <c r="M48" s="4">
        <f>SUM(M49:M51)</f>
        <v>10.93539554703</v>
      </c>
      <c r="N48" s="4">
        <f>SUM(N49:N51)</f>
        <v>101.97524423317</v>
      </c>
    </row>
    <row r="49" spans="1:14" hidden="1" outlineLevel="4" x14ac:dyDescent="0.35">
      <c r="A49" s="6" t="s">
        <v>19</v>
      </c>
      <c r="B49" s="4"/>
      <c r="C49" s="4">
        <v>0.49917926255</v>
      </c>
      <c r="D49" s="4">
        <v>0.13754532996999999</v>
      </c>
      <c r="E49" s="4">
        <v>0.58605428216</v>
      </c>
      <c r="F49" s="4">
        <v>3.1012958152799999</v>
      </c>
      <c r="G49" s="4">
        <v>0.18987572372</v>
      </c>
      <c r="H49" s="4"/>
      <c r="I49" s="4">
        <v>0.55492051280999999</v>
      </c>
      <c r="J49" s="4">
        <v>0.14709759475</v>
      </c>
      <c r="K49" s="4">
        <v>0.64316829585000002</v>
      </c>
      <c r="L49" s="4">
        <v>3.2593467976200001</v>
      </c>
      <c r="M49" s="4">
        <v>1.48179077928</v>
      </c>
      <c r="N49" s="4">
        <f>$B49+$C49+$D49+$E49+$F49+$G49+$H49+$I49+$J49+$K49+$L49+$M49</f>
        <v>10.60027439399</v>
      </c>
    </row>
    <row r="50" spans="1:14" hidden="1" outlineLevel="4" x14ac:dyDescent="0.35">
      <c r="A50" s="6" t="s">
        <v>20</v>
      </c>
      <c r="B50" s="4">
        <v>2.11714403012</v>
      </c>
      <c r="C50" s="4">
        <v>4.0601289113099996</v>
      </c>
      <c r="D50" s="4">
        <v>1.4923564874499999</v>
      </c>
      <c r="E50" s="4">
        <v>2.8449391424299999</v>
      </c>
      <c r="F50" s="4">
        <v>0.57099550519999998</v>
      </c>
      <c r="G50" s="4">
        <v>1.4816245080099999</v>
      </c>
      <c r="H50" s="4">
        <v>1.6202212142900001</v>
      </c>
      <c r="I50" s="4">
        <v>4.2968729094300002</v>
      </c>
      <c r="J50" s="4">
        <v>1.49376174142</v>
      </c>
      <c r="K50" s="4">
        <v>3.2369278158900001</v>
      </c>
      <c r="L50" s="4">
        <v>0.56130494815999998</v>
      </c>
      <c r="M50" s="4">
        <v>1.8150516351099999</v>
      </c>
      <c r="N50" s="4">
        <f>$B50+$C50+$D50+$E50+$F50+$G50+$H50+$I50+$J50+$K50+$L50+$M50</f>
        <v>25.591328848819998</v>
      </c>
    </row>
    <row r="51" spans="1:14" hidden="1" outlineLevel="4" x14ac:dyDescent="0.35">
      <c r="A51" s="6" t="s">
        <v>29</v>
      </c>
      <c r="B51" s="4"/>
      <c r="C51" s="4">
        <v>3.4199062499999999</v>
      </c>
      <c r="D51" s="4">
        <v>19.102043683920002</v>
      </c>
      <c r="E51" s="4"/>
      <c r="F51" s="4">
        <v>3.5114812500000001</v>
      </c>
      <c r="G51" s="4">
        <v>17.687647455</v>
      </c>
      <c r="H51" s="4"/>
      <c r="I51" s="4">
        <v>3.5341812500000001</v>
      </c>
      <c r="J51" s="4">
        <v>7.0929529650000003</v>
      </c>
      <c r="K51" s="4"/>
      <c r="L51" s="4">
        <v>3.7968750037999999</v>
      </c>
      <c r="M51" s="4">
        <v>7.6385531326400002</v>
      </c>
      <c r="N51" s="4">
        <f>$B51+$C51+$D51+$E51+$F51+$G51+$H51+$I51+$J51+$K51+$L51+$M51</f>
        <v>65.783640990360013</v>
      </c>
    </row>
    <row r="52" spans="1:14" x14ac:dyDescent="0.35">
      <c r="A52" s="20" t="s">
        <v>33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29.5" customHeight="1" x14ac:dyDescent="0.3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</row>
  </sheetData>
  <mergeCells count="3">
    <mergeCell ref="A52:N53"/>
    <mergeCell ref="A1:N1"/>
    <mergeCell ref="M2:N2"/>
  </mergeCells>
  <pageMargins left="0.7" right="0.7" top="0.75" bottom="0.75" header="0.3" footer="0.3"/>
  <pageSetup paperSize="9" scale="96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Ministry of Finance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Лесик Лариса Петрівна</dc:creator>
  <cp:lastModifiedBy>Лесик Лариса Петрівна</cp:lastModifiedBy>
  <cp:lastPrinted>2025-10-01T17:53:51Z</cp:lastPrinted>
  <dcterms:created xsi:type="dcterms:W3CDTF">2025-10-01T17:41:16Z</dcterms:created>
  <dcterms:modified xsi:type="dcterms:W3CDTF">2025-10-01T18:10:56Z</dcterms:modified>
</cp:coreProperties>
</file>