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8760" windowHeight="6780"/>
  </bookViews>
  <sheets>
    <sheet name="Аркуш1" sheetId="1" r:id="rId1"/>
  </sheets>
  <definedNames>
    <definedName name="_xlnm.Print_Area" localSheetId="0">Аркуш1!$A$1:$M$175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M171" i="1" l="1"/>
  <c r="L171" i="1"/>
  <c r="K171" i="1"/>
  <c r="J171" i="1"/>
  <c r="I171" i="1"/>
  <c r="H171" i="1"/>
  <c r="G171" i="1"/>
  <c r="F171" i="1"/>
  <c r="E171" i="1"/>
  <c r="D171" i="1"/>
  <c r="C171" i="1"/>
  <c r="B171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1" i="1"/>
  <c r="L161" i="1"/>
  <c r="K161" i="1"/>
  <c r="K160" i="1" s="1"/>
  <c r="J161" i="1"/>
  <c r="J160" i="1" s="1"/>
  <c r="I161" i="1"/>
  <c r="H161" i="1"/>
  <c r="G161" i="1"/>
  <c r="G160" i="1" s="1"/>
  <c r="F161" i="1"/>
  <c r="F160" i="1" s="1"/>
  <c r="E161" i="1"/>
  <c r="D161" i="1"/>
  <c r="C161" i="1"/>
  <c r="C160" i="1" s="1"/>
  <c r="B161" i="1"/>
  <c r="M160" i="1"/>
  <c r="L160" i="1"/>
  <c r="E160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0" i="1"/>
  <c r="M139" i="1" s="1"/>
  <c r="M138" i="1" s="1"/>
  <c r="L140" i="1"/>
  <c r="K140" i="1"/>
  <c r="J140" i="1"/>
  <c r="I140" i="1"/>
  <c r="I139" i="1" s="1"/>
  <c r="H140" i="1"/>
  <c r="G140" i="1"/>
  <c r="F140" i="1"/>
  <c r="E140" i="1"/>
  <c r="E139" i="1" s="1"/>
  <c r="E138" i="1" s="1"/>
  <c r="D140" i="1"/>
  <c r="C140" i="1"/>
  <c r="B140" i="1"/>
  <c r="G139" i="1"/>
  <c r="G138" i="1" s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2" i="1"/>
  <c r="M131" i="1" s="1"/>
  <c r="L132" i="1"/>
  <c r="L131" i="1" s="1"/>
  <c r="K132" i="1"/>
  <c r="J132" i="1"/>
  <c r="I132" i="1"/>
  <c r="I131" i="1" s="1"/>
  <c r="H132" i="1"/>
  <c r="H131" i="1" s="1"/>
  <c r="G132" i="1"/>
  <c r="F132" i="1"/>
  <c r="E132" i="1"/>
  <c r="E131" i="1" s="1"/>
  <c r="D132" i="1"/>
  <c r="D131" i="1" s="1"/>
  <c r="C132" i="1"/>
  <c r="B132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3" i="1"/>
  <c r="L123" i="1"/>
  <c r="K123" i="1"/>
  <c r="J123" i="1"/>
  <c r="I123" i="1"/>
  <c r="H123" i="1"/>
  <c r="G123" i="1"/>
  <c r="F123" i="1"/>
  <c r="F122" i="1" s="1"/>
  <c r="E123" i="1"/>
  <c r="D123" i="1"/>
  <c r="C123" i="1"/>
  <c r="B12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3" i="1"/>
  <c r="L103" i="1"/>
  <c r="K103" i="1"/>
  <c r="J103" i="1"/>
  <c r="J102" i="1" s="1"/>
  <c r="I103" i="1"/>
  <c r="I102" i="1" s="1"/>
  <c r="H103" i="1"/>
  <c r="H102" i="1" s="1"/>
  <c r="G103" i="1"/>
  <c r="F103" i="1"/>
  <c r="F102" i="1" s="1"/>
  <c r="E103" i="1"/>
  <c r="E102" i="1" s="1"/>
  <c r="D103" i="1"/>
  <c r="D102" i="1" s="1"/>
  <c r="C103" i="1"/>
  <c r="B103" i="1"/>
  <c r="B102" i="1" s="1"/>
  <c r="M102" i="1"/>
  <c r="L102" i="1"/>
  <c r="M98" i="1"/>
  <c r="L98" i="1"/>
  <c r="K98" i="1"/>
  <c r="J98" i="1"/>
  <c r="I98" i="1"/>
  <c r="H98" i="1"/>
  <c r="G98" i="1"/>
  <c r="F98" i="1"/>
  <c r="E98" i="1"/>
  <c r="D98" i="1"/>
  <c r="C98" i="1"/>
  <c r="B98" i="1"/>
  <c r="M92" i="1"/>
  <c r="L92" i="1"/>
  <c r="K92" i="1"/>
  <c r="J92" i="1"/>
  <c r="I92" i="1"/>
  <c r="H92" i="1"/>
  <c r="G92" i="1"/>
  <c r="F92" i="1"/>
  <c r="E92" i="1"/>
  <c r="D92" i="1"/>
  <c r="C92" i="1"/>
  <c r="B92" i="1"/>
  <c r="M88" i="1"/>
  <c r="L88" i="1"/>
  <c r="K88" i="1"/>
  <c r="J88" i="1"/>
  <c r="I88" i="1"/>
  <c r="H88" i="1"/>
  <c r="G88" i="1"/>
  <c r="F88" i="1"/>
  <c r="E88" i="1"/>
  <c r="D88" i="1"/>
  <c r="C88" i="1"/>
  <c r="B88" i="1"/>
  <c r="M82" i="1"/>
  <c r="L82" i="1"/>
  <c r="L81" i="1" s="1"/>
  <c r="L80" i="1" s="1"/>
  <c r="K82" i="1"/>
  <c r="K81" i="1" s="1"/>
  <c r="J82" i="1"/>
  <c r="J81" i="1" s="1"/>
  <c r="I82" i="1"/>
  <c r="H82" i="1"/>
  <c r="H81" i="1" s="1"/>
  <c r="G82" i="1"/>
  <c r="G81" i="1" s="1"/>
  <c r="F82" i="1"/>
  <c r="E82" i="1"/>
  <c r="D82" i="1"/>
  <c r="D81" i="1" s="1"/>
  <c r="C82" i="1"/>
  <c r="C81" i="1" s="1"/>
  <c r="B82" i="1"/>
  <c r="B81" i="1" s="1"/>
  <c r="M76" i="1"/>
  <c r="L76" i="1"/>
  <c r="K76" i="1"/>
  <c r="J76" i="1"/>
  <c r="I76" i="1"/>
  <c r="H76" i="1"/>
  <c r="G76" i="1"/>
  <c r="F76" i="1"/>
  <c r="E76" i="1"/>
  <c r="D76" i="1"/>
  <c r="C76" i="1"/>
  <c r="B76" i="1"/>
  <c r="M74" i="1"/>
  <c r="L74" i="1"/>
  <c r="L73" i="1" s="1"/>
  <c r="K74" i="1"/>
  <c r="K73" i="1" s="1"/>
  <c r="J74" i="1"/>
  <c r="J73" i="1" s="1"/>
  <c r="I74" i="1"/>
  <c r="H74" i="1"/>
  <c r="H73" i="1" s="1"/>
  <c r="G74" i="1"/>
  <c r="G73" i="1" s="1"/>
  <c r="F74" i="1"/>
  <c r="E74" i="1"/>
  <c r="D74" i="1"/>
  <c r="D73" i="1" s="1"/>
  <c r="C74" i="1"/>
  <c r="C73" i="1" s="1"/>
  <c r="B74" i="1"/>
  <c r="B73" i="1" s="1"/>
  <c r="M69" i="1"/>
  <c r="L69" i="1"/>
  <c r="K69" i="1"/>
  <c r="J69" i="1"/>
  <c r="I69" i="1"/>
  <c r="H69" i="1"/>
  <c r="G69" i="1"/>
  <c r="F69" i="1"/>
  <c r="E69" i="1"/>
  <c r="D69" i="1"/>
  <c r="C69" i="1"/>
  <c r="B69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M64" i="1" s="1"/>
  <c r="L65" i="1"/>
  <c r="K65" i="1"/>
  <c r="K64" i="1" s="1"/>
  <c r="J65" i="1"/>
  <c r="J64" i="1" s="1"/>
  <c r="I65" i="1"/>
  <c r="I64" i="1" s="1"/>
  <c r="H65" i="1"/>
  <c r="G65" i="1"/>
  <c r="F65" i="1"/>
  <c r="F64" i="1" s="1"/>
  <c r="E65" i="1"/>
  <c r="E64" i="1" s="1"/>
  <c r="D65" i="1"/>
  <c r="C65" i="1"/>
  <c r="C64" i="1" s="1"/>
  <c r="B65" i="1"/>
  <c r="B64" i="1" s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40" i="1"/>
  <c r="C40" i="1"/>
  <c r="D40" i="1"/>
  <c r="E40" i="1"/>
  <c r="F40" i="1"/>
  <c r="G40" i="1"/>
  <c r="H40" i="1"/>
  <c r="I40" i="1"/>
  <c r="J40" i="1"/>
  <c r="K40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B63" i="1" l="1"/>
  <c r="B80" i="1"/>
  <c r="J80" i="1"/>
  <c r="C131" i="1"/>
  <c r="G131" i="1"/>
  <c r="D160" i="1"/>
  <c r="H160" i="1"/>
  <c r="J63" i="1"/>
  <c r="J62" i="1" s="1"/>
  <c r="E122" i="1"/>
  <c r="E121" i="1" s="1"/>
  <c r="E120" i="1" s="1"/>
  <c r="I122" i="1"/>
  <c r="I121" i="1" s="1"/>
  <c r="M122" i="1"/>
  <c r="M121" i="1" s="1"/>
  <c r="M120" i="1" s="1"/>
  <c r="G122" i="1"/>
  <c r="G121" i="1" s="1"/>
  <c r="G120" i="1" s="1"/>
  <c r="H80" i="1"/>
  <c r="B131" i="1"/>
  <c r="F131" i="1"/>
  <c r="F121" i="1" s="1"/>
  <c r="J131" i="1"/>
  <c r="G64" i="1"/>
  <c r="G63" i="1" s="1"/>
  <c r="K131" i="1"/>
  <c r="F81" i="1"/>
  <c r="F80" i="1" s="1"/>
  <c r="F73" i="1"/>
  <c r="F63" i="1" s="1"/>
  <c r="D80" i="1"/>
  <c r="D139" i="1"/>
  <c r="H139" i="1"/>
  <c r="H138" i="1" s="1"/>
  <c r="L139" i="1"/>
  <c r="L138" i="1" s="1"/>
  <c r="B139" i="1"/>
  <c r="F139" i="1"/>
  <c r="F138" i="1" s="1"/>
  <c r="J139" i="1"/>
  <c r="J138" i="1" s="1"/>
  <c r="C63" i="1"/>
  <c r="B62" i="1"/>
  <c r="C139" i="1"/>
  <c r="C138" i="1" s="1"/>
  <c r="K139" i="1"/>
  <c r="K138" i="1" s="1"/>
  <c r="I160" i="1"/>
  <c r="I138" i="1" s="1"/>
  <c r="I120" i="1" s="1"/>
  <c r="D138" i="1"/>
  <c r="J15" i="1"/>
  <c r="F15" i="1"/>
  <c r="B15" i="1"/>
  <c r="E73" i="1"/>
  <c r="I73" i="1"/>
  <c r="I63" i="1" s="1"/>
  <c r="M73" i="1"/>
  <c r="M63" i="1" s="1"/>
  <c r="E81" i="1"/>
  <c r="E80" i="1" s="1"/>
  <c r="I81" i="1"/>
  <c r="I80" i="1" s="1"/>
  <c r="M81" i="1"/>
  <c r="M80" i="1" s="1"/>
  <c r="C102" i="1"/>
  <c r="C80" i="1" s="1"/>
  <c r="G102" i="1"/>
  <c r="K102" i="1"/>
  <c r="K80" i="1" s="1"/>
  <c r="D122" i="1"/>
  <c r="D121" i="1" s="1"/>
  <c r="H122" i="1"/>
  <c r="H121" i="1" s="1"/>
  <c r="L122" i="1"/>
  <c r="L121" i="1" s="1"/>
  <c r="B122" i="1"/>
  <c r="B121" i="1" s="1"/>
  <c r="J122" i="1"/>
  <c r="K63" i="1"/>
  <c r="D64" i="1"/>
  <c r="D63" i="1" s="1"/>
  <c r="D62" i="1" s="1"/>
  <c r="H64" i="1"/>
  <c r="H63" i="1" s="1"/>
  <c r="H62" i="1" s="1"/>
  <c r="L64" i="1"/>
  <c r="L63" i="1" s="1"/>
  <c r="L62" i="1" s="1"/>
  <c r="C122" i="1"/>
  <c r="C121" i="1" s="1"/>
  <c r="K122" i="1"/>
  <c r="B160" i="1"/>
  <c r="E63" i="1"/>
  <c r="E62" i="1" s="1"/>
  <c r="G80" i="1"/>
  <c r="J23" i="1"/>
  <c r="B23" i="1"/>
  <c r="E23" i="1"/>
  <c r="I6" i="1"/>
  <c r="E6" i="1"/>
  <c r="K44" i="1"/>
  <c r="C44" i="1"/>
  <c r="J6" i="1"/>
  <c r="F23" i="1"/>
  <c r="K6" i="1"/>
  <c r="G6" i="1"/>
  <c r="C6" i="1"/>
  <c r="H15" i="1"/>
  <c r="F6" i="1"/>
  <c r="B6" i="1"/>
  <c r="I23" i="1"/>
  <c r="D15" i="1"/>
  <c r="H44" i="1"/>
  <c r="D44" i="1"/>
  <c r="I15" i="1"/>
  <c r="I5" i="1" s="1"/>
  <c r="E15" i="1"/>
  <c r="E5" i="1" s="1"/>
  <c r="K15" i="1"/>
  <c r="G15" i="1"/>
  <c r="C15" i="1"/>
  <c r="G44" i="1"/>
  <c r="I44" i="1"/>
  <c r="B5" i="1"/>
  <c r="E44" i="1"/>
  <c r="H23" i="1"/>
  <c r="D23" i="1"/>
  <c r="J44" i="1"/>
  <c r="F44" i="1"/>
  <c r="B44" i="1"/>
  <c r="K23" i="1"/>
  <c r="K22" i="1" s="1"/>
  <c r="G23" i="1"/>
  <c r="C23" i="1"/>
  <c r="H6" i="1"/>
  <c r="D6" i="1"/>
  <c r="J121" i="1" l="1"/>
  <c r="J120" i="1" s="1"/>
  <c r="F120" i="1"/>
  <c r="F5" i="1"/>
  <c r="L120" i="1"/>
  <c r="C120" i="1"/>
  <c r="G62" i="1"/>
  <c r="B138" i="1"/>
  <c r="H120" i="1"/>
  <c r="D120" i="1"/>
  <c r="K121" i="1"/>
  <c r="K120" i="1" s="1"/>
  <c r="C62" i="1"/>
  <c r="F62" i="1"/>
  <c r="K62" i="1"/>
  <c r="M62" i="1"/>
  <c r="J5" i="1"/>
  <c r="E22" i="1"/>
  <c r="E4" i="1" s="1"/>
  <c r="F22" i="1"/>
  <c r="I62" i="1"/>
  <c r="B120" i="1"/>
  <c r="G22" i="1"/>
  <c r="J22" i="1"/>
  <c r="C22" i="1"/>
  <c r="H5" i="1"/>
  <c r="B22" i="1"/>
  <c r="B4" i="1" s="1"/>
  <c r="I22" i="1"/>
  <c r="I4" i="1" s="1"/>
  <c r="K5" i="1"/>
  <c r="K4" i="1" s="1"/>
  <c r="D5" i="1"/>
  <c r="D22" i="1"/>
  <c r="C5" i="1"/>
  <c r="H22" i="1"/>
  <c r="G5" i="1"/>
  <c r="F4" i="1" l="1"/>
  <c r="G4" i="1"/>
  <c r="H4" i="1"/>
  <c r="C4" i="1"/>
  <c r="J4" i="1"/>
  <c r="D4" i="1"/>
</calcChain>
</file>

<file path=xl/sharedStrings.xml><?xml version="1.0" encoding="utf-8"?>
<sst xmlns="http://schemas.openxmlformats.org/spreadsheetml/2006/main" count="178" uniqueCount="27">
  <si>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</si>
  <si>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</si>
  <si>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</si>
  <si>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</si>
  <si>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</si>
  <si>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</si>
  <si>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</si>
  <si>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</si>
  <si>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</si>
  <si>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</si>
  <si>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</si>
  <si>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</si>
  <si>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</si>
  <si>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</si>
  <si>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</si>
  <si>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</si>
  <si>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</si>
  <si>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</si>
  <si>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</si>
  <si>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</si>
  <si>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</si>
  <si>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</si>
  <si>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2025</t>
  </si>
  <si>
    <t>2026</t>
  </si>
  <si>
    <t>млрд грн</t>
  </si>
  <si>
    <t>Прогнозні платежі за державним боргом у 2025-2050 роках за діючими угодами станом на 01.01.2025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</si>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</sst>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4"/>
    </xf>
    <xf numFmtId="49" fontId="0" fillId="0" borderId="2" xfId="0" applyNumberFormat="1" applyBorder="1" applyAlignment="1">
      <alignment horizontal="left" indent="3"/>
    </xf>
    <xf numFmtId="0" fontId="2" fillId="0" borderId="0" xfId="0" applyFont="1"/>
    <xf numFmtId="4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left" indent="2"/>
    </xf>
    <xf numFmtId="4" fontId="2" fillId="0" borderId="2" xfId="0" applyNumberFormat="1" applyFont="1" applyBorder="1"/>
    <xf numFmtId="49" fontId="2" fillId="0" borderId="2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0" fontId="0" fillId="0" borderId="0" xfId="0"/>
    <xf numFmtId="4" fontId="0" fillId="0" borderId="0" xfId="0" applyNumberForma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" fontId="3" fillId="0" borderId="0" xfId="0" applyNumberFormat="1" applyFont="1"/>
    <xf numFmtId="4" fontId="0" fillId="0" borderId="2" xfId="0" applyNumberFormat="1" applyBorder="1"/>
    <xf numFmtId="4" fontId="0" fillId="0" borderId="2" xfId="0" applyNumberFormat="1" applyBorder="1"/>
    <xf numFmtId="49" fontId="5" fillId="0" borderId="1" xfId="0" applyNumberFormat="1" applyFont="1" applyBorder="1" applyAlignment="1">
      <alignment horizontal="left" wrapText="1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5"/>
  <sheetViews>
    <sheetView tabSelected="1" zoomScale="70" zoomScaleNormal="70" workbookViewId="0">
      <selection activeCell="M24" sqref="M24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x14ac:dyDescent="0.35">
      <c r="A1" s="24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35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5" t="s">
        <v>24</v>
      </c>
    </row>
    <row r="3" spans="1:35" s="17" customFormat="1" x14ac:dyDescent="0.35">
      <c r="A3" s="18"/>
      <c r="B3" s="19" t="s">
        <v>18</v>
      </c>
      <c r="C3" s="19" t="s">
        <v>19</v>
      </c>
      <c r="D3" s="19" t="s">
        <v>20</v>
      </c>
      <c r="E3" s="19" t="s">
        <v>21</v>
      </c>
      <c r="F3" s="18" t="s">
        <v>22</v>
      </c>
      <c r="G3" s="19" t="s">
        <v>18</v>
      </c>
      <c r="H3" s="19" t="s">
        <v>19</v>
      </c>
      <c r="I3" s="19" t="s">
        <v>20</v>
      </c>
      <c r="J3" s="19" t="s">
        <v>21</v>
      </c>
      <c r="K3" s="18" t="s">
        <v>23</v>
      </c>
    </row>
    <row r="4" spans="1:35" s="12" customFormat="1" x14ac:dyDescent="0.35">
      <c r="A4" s="16" t="s">
        <v>0</v>
      </c>
      <c r="B4" s="15">
        <f t="shared" ref="B4:K4" si="0">B5+B22</f>
        <v>239.88295602137001</v>
      </c>
      <c r="C4" s="15">
        <f t="shared" si="0"/>
        <v>294.26391882768996</v>
      </c>
      <c r="D4" s="15">
        <f t="shared" si="0"/>
        <v>218.43136099229</v>
      </c>
      <c r="E4" s="15">
        <f t="shared" si="0"/>
        <v>269.27198346851003</v>
      </c>
      <c r="F4" s="15">
        <f t="shared" si="0"/>
        <v>1021.85021930986</v>
      </c>
      <c r="G4" s="15">
        <f t="shared" si="0"/>
        <v>185.89895266988998</v>
      </c>
      <c r="H4" s="15">
        <f t="shared" si="0"/>
        <v>212.22371351087</v>
      </c>
      <c r="I4" s="15">
        <f t="shared" si="0"/>
        <v>167.98443974902</v>
      </c>
      <c r="J4" s="15">
        <f t="shared" si="0"/>
        <v>176.59961329507001</v>
      </c>
      <c r="K4" s="15">
        <f t="shared" si="0"/>
        <v>742.70671922484996</v>
      </c>
    </row>
    <row r="5" spans="1:35" s="12" customFormat="1" outlineLevel="1" x14ac:dyDescent="0.35">
      <c r="A5" s="20" t="s">
        <v>1</v>
      </c>
      <c r="B5" s="21">
        <f t="shared" ref="B5:K5" si="1">B6+B15</f>
        <v>167.93954934972001</v>
      </c>
      <c r="C5" s="21">
        <f t="shared" si="1"/>
        <v>209.45736724990999</v>
      </c>
      <c r="D5" s="21">
        <f t="shared" si="1"/>
        <v>158.84740566014</v>
      </c>
      <c r="E5" s="21">
        <f t="shared" si="1"/>
        <v>197.20122648433005</v>
      </c>
      <c r="F5" s="21">
        <f t="shared" si="1"/>
        <v>733.44554874410005</v>
      </c>
      <c r="G5" s="21">
        <f t="shared" si="1"/>
        <v>106.70960730518</v>
      </c>
      <c r="H5" s="21">
        <f t="shared" si="1"/>
        <v>137.33274218469001</v>
      </c>
      <c r="I5" s="21">
        <f t="shared" si="1"/>
        <v>90.058342712360002</v>
      </c>
      <c r="J5" s="21">
        <f t="shared" si="1"/>
        <v>96.459409913329992</v>
      </c>
      <c r="K5" s="21">
        <f t="shared" si="1"/>
        <v>430.56010211555997</v>
      </c>
    </row>
    <row r="6" spans="1:35" s="12" customFormat="1" outlineLevel="2" x14ac:dyDescent="0.35">
      <c r="A6" s="14" t="s">
        <v>2</v>
      </c>
      <c r="B6" s="13">
        <f t="shared" ref="B6:K6" si="2">B7+B9+B11</f>
        <v>37.69383292317999</v>
      </c>
      <c r="C6" s="13">
        <f t="shared" si="2"/>
        <v>85.355651848980003</v>
      </c>
      <c r="D6" s="13">
        <f t="shared" si="2"/>
        <v>39.870908900309999</v>
      </c>
      <c r="E6" s="13">
        <f t="shared" si="2"/>
        <v>68.897244958220014</v>
      </c>
      <c r="F6" s="13">
        <f t="shared" si="2"/>
        <v>231.81763863069</v>
      </c>
      <c r="G6" s="13">
        <f t="shared" si="2"/>
        <v>23.77245854957</v>
      </c>
      <c r="H6" s="13">
        <f t="shared" si="2"/>
        <v>65.329805575210003</v>
      </c>
      <c r="I6" s="13">
        <f t="shared" si="2"/>
        <v>30.233454581739998</v>
      </c>
      <c r="J6" s="13">
        <f t="shared" si="2"/>
        <v>48.729325341709995</v>
      </c>
      <c r="K6" s="13">
        <f t="shared" si="2"/>
        <v>168.06504404822999</v>
      </c>
    </row>
    <row r="7" spans="1:35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2.5000000000000001E-4</v>
      </c>
      <c r="D7" s="3">
        <f t="shared" si="3"/>
        <v>0</v>
      </c>
      <c r="E7" s="3">
        <f t="shared" si="3"/>
        <v>0</v>
      </c>
      <c r="F7" s="3">
        <f t="shared" si="3"/>
        <v>2.5000000000000001E-4</v>
      </c>
      <c r="G7" s="3">
        <f t="shared" si="3"/>
        <v>0</v>
      </c>
      <c r="H7" s="3">
        <f t="shared" si="3"/>
        <v>2.5000000000000001E-4</v>
      </c>
      <c r="I7" s="3">
        <f t="shared" si="3"/>
        <v>0</v>
      </c>
      <c r="J7" s="3">
        <f t="shared" si="3"/>
        <v>0</v>
      </c>
      <c r="K7" s="3">
        <f t="shared" si="3"/>
        <v>2.5000000000000001E-4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2.5000000000000001E-4</v>
      </c>
      <c r="D8" s="3"/>
      <c r="E8" s="3"/>
      <c r="F8" s="3">
        <v>2.5000000000000001E-4</v>
      </c>
      <c r="G8" s="3"/>
      <c r="H8" s="3">
        <v>2.5000000000000001E-4</v>
      </c>
      <c r="I8" s="3"/>
      <c r="J8" s="3"/>
      <c r="K8" s="3">
        <v>2.5000000000000001E-4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4" t="s">
        <v>5</v>
      </c>
      <c r="B9" s="3">
        <f t="shared" ref="B9:K9" si="4">SUM(B10:B10)</f>
        <v>1.793561607E-2</v>
      </c>
      <c r="C9" s="3">
        <f t="shared" si="4"/>
        <v>1.7722743860000001E-2</v>
      </c>
      <c r="D9" s="3">
        <f t="shared" si="4"/>
        <v>1.7500813260000001E-2</v>
      </c>
      <c r="E9" s="3">
        <f t="shared" si="4"/>
        <v>1.7084127229999999E-2</v>
      </c>
      <c r="F9" s="3">
        <f t="shared" si="4"/>
        <v>7.0243300420000002E-2</v>
      </c>
      <c r="G9" s="3">
        <f t="shared" si="4"/>
        <v>1.6305105520000002E-2</v>
      </c>
      <c r="H9" s="3">
        <f t="shared" si="4"/>
        <v>1.6074116520000001E-2</v>
      </c>
      <c r="I9" s="3">
        <f t="shared" si="4"/>
        <v>1.583406914E-2</v>
      </c>
      <c r="J9" s="3">
        <f t="shared" si="4"/>
        <v>1.541738311E-2</v>
      </c>
      <c r="K9" s="3">
        <f t="shared" si="4"/>
        <v>6.3630674289999994E-2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1.793561607E-2</v>
      </c>
      <c r="C10" s="3">
        <v>1.7722743860000001E-2</v>
      </c>
      <c r="D10" s="3">
        <v>1.7500813260000001E-2</v>
      </c>
      <c r="E10" s="3">
        <v>1.7084127229999999E-2</v>
      </c>
      <c r="F10" s="3">
        <v>7.0243300420000002E-2</v>
      </c>
      <c r="G10" s="3">
        <v>1.6305105520000002E-2</v>
      </c>
      <c r="H10" s="3">
        <v>1.6074116520000001E-2</v>
      </c>
      <c r="I10" s="3">
        <v>1.583406914E-2</v>
      </c>
      <c r="J10" s="3">
        <v>1.541738311E-2</v>
      </c>
      <c r="K10" s="3">
        <v>6.3630674289999994E-2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4" t="s">
        <v>6</v>
      </c>
      <c r="B11" s="3">
        <f t="shared" ref="B11:K11" si="5">SUM(B12:B14)</f>
        <v>37.675897307109992</v>
      </c>
      <c r="C11" s="3">
        <f t="shared" si="5"/>
        <v>85.337679105120003</v>
      </c>
      <c r="D11" s="3">
        <f t="shared" si="5"/>
        <v>39.853408087049999</v>
      </c>
      <c r="E11" s="3">
        <f t="shared" si="5"/>
        <v>68.880160830990008</v>
      </c>
      <c r="F11" s="3">
        <f t="shared" si="5"/>
        <v>231.74714533027</v>
      </c>
      <c r="G11" s="3">
        <f t="shared" si="5"/>
        <v>23.75615344405</v>
      </c>
      <c r="H11" s="3">
        <f t="shared" si="5"/>
        <v>65.313481458690006</v>
      </c>
      <c r="I11" s="3">
        <f t="shared" si="5"/>
        <v>30.2176205126</v>
      </c>
      <c r="J11" s="3">
        <f t="shared" si="5"/>
        <v>48.713907958599997</v>
      </c>
      <c r="K11" s="3">
        <f t="shared" si="5"/>
        <v>168.00116337393999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0.35908310787999997</v>
      </c>
      <c r="C12" s="3">
        <v>0.12429791169</v>
      </c>
      <c r="D12" s="3">
        <v>0.24649884021999999</v>
      </c>
      <c r="E12" s="3"/>
      <c r="F12" s="3">
        <v>0.72987985979000003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35.535507084949998</v>
      </c>
      <c r="C13" s="3">
        <v>83.983863517200007</v>
      </c>
      <c r="D13" s="3">
        <v>38.529133879249997</v>
      </c>
      <c r="E13" s="3">
        <v>67.942870513550005</v>
      </c>
      <c r="F13" s="3">
        <v>225.99137499495001</v>
      </c>
      <c r="G13" s="3">
        <v>23.75615344405</v>
      </c>
      <c r="H13" s="3">
        <v>65.313481458690006</v>
      </c>
      <c r="I13" s="3">
        <v>30.2176205126</v>
      </c>
      <c r="J13" s="3">
        <v>48.713907958599997</v>
      </c>
      <c r="K13" s="3">
        <v>168.00116337393999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1.7813071142800001</v>
      </c>
      <c r="C14" s="3">
        <v>1.22951767623</v>
      </c>
      <c r="D14" s="3">
        <v>1.0777753675799999</v>
      </c>
      <c r="E14" s="3">
        <v>0.93729031744000002</v>
      </c>
      <c r="F14" s="3">
        <v>5.0258904755299998</v>
      </c>
      <c r="G14" s="3"/>
      <c r="H14" s="3"/>
      <c r="I14" s="3"/>
      <c r="J14" s="3"/>
      <c r="K14" s="3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2" customFormat="1" outlineLevel="2" x14ac:dyDescent="0.35">
      <c r="A15" s="14" t="s">
        <v>9</v>
      </c>
      <c r="B15" s="13">
        <f t="shared" ref="B15:K15" si="6">B16+B18</f>
        <v>130.24571642654001</v>
      </c>
      <c r="C15" s="13">
        <f t="shared" si="6"/>
        <v>124.10171540092999</v>
      </c>
      <c r="D15" s="13">
        <f t="shared" si="6"/>
        <v>118.97649675982998</v>
      </c>
      <c r="E15" s="13">
        <f t="shared" si="6"/>
        <v>128.30398152611002</v>
      </c>
      <c r="F15" s="13">
        <f t="shared" si="6"/>
        <v>501.62791011341</v>
      </c>
      <c r="G15" s="13">
        <f t="shared" si="6"/>
        <v>82.937148755609996</v>
      </c>
      <c r="H15" s="13">
        <f t="shared" si="6"/>
        <v>72.002936609479988</v>
      </c>
      <c r="I15" s="13">
        <f t="shared" si="6"/>
        <v>59.824888130620003</v>
      </c>
      <c r="J15" s="13">
        <f t="shared" si="6"/>
        <v>47.730084571619997</v>
      </c>
      <c r="K15" s="13">
        <f t="shared" si="6"/>
        <v>262.49505806732998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4" t="s">
        <v>6</v>
      </c>
      <c r="B18" s="3">
        <f t="shared" ref="B18:K18" si="8">SUM(B19:B21)</f>
        <v>130.21265329592001</v>
      </c>
      <c r="C18" s="3">
        <f t="shared" si="8"/>
        <v>124.06865227031</v>
      </c>
      <c r="D18" s="3">
        <f t="shared" si="8"/>
        <v>118.94343362920999</v>
      </c>
      <c r="E18" s="3">
        <f t="shared" si="8"/>
        <v>128.27091839549001</v>
      </c>
      <c r="F18" s="3">
        <f t="shared" si="8"/>
        <v>501.49565759093002</v>
      </c>
      <c r="G18" s="3">
        <f t="shared" si="8"/>
        <v>82.904085624990003</v>
      </c>
      <c r="H18" s="3">
        <f t="shared" si="8"/>
        <v>71.969873478859995</v>
      </c>
      <c r="I18" s="3">
        <f t="shared" si="8"/>
        <v>59.791825000000003</v>
      </c>
      <c r="J18" s="3">
        <f t="shared" si="8"/>
        <v>47.697021440999997</v>
      </c>
      <c r="K18" s="3">
        <f t="shared" si="8"/>
        <v>262.36280554485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>
        <v>15.683492265690001</v>
      </c>
      <c r="C19" s="3">
        <v>7.6491022576500001</v>
      </c>
      <c r="D19" s="3">
        <v>13.44921458284</v>
      </c>
      <c r="E19" s="3"/>
      <c r="F19" s="3">
        <v>36.781809106179999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84.303921000000003</v>
      </c>
      <c r="C20" s="3">
        <v>103.769015</v>
      </c>
      <c r="D20" s="3">
        <v>59.126714</v>
      </c>
      <c r="E20" s="3">
        <v>87.778388355000004</v>
      </c>
      <c r="F20" s="3">
        <v>334.97803835500002</v>
      </c>
      <c r="G20" s="3">
        <v>82.904085624990003</v>
      </c>
      <c r="H20" s="3">
        <v>71.969873478859995</v>
      </c>
      <c r="I20" s="3">
        <v>59.791825000000003</v>
      </c>
      <c r="J20" s="3">
        <v>47.697021440999997</v>
      </c>
      <c r="K20" s="3">
        <v>262.36280554485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30.225240030230001</v>
      </c>
      <c r="C21" s="3">
        <v>12.650535012660001</v>
      </c>
      <c r="D21" s="3">
        <v>46.367505046369999</v>
      </c>
      <c r="E21" s="3">
        <v>40.492530040490003</v>
      </c>
      <c r="F21" s="3">
        <v>129.73581012975001</v>
      </c>
      <c r="G21" s="3"/>
      <c r="H21" s="3"/>
      <c r="I21" s="3"/>
      <c r="J21" s="3"/>
      <c r="K21" s="3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2" customFormat="1" outlineLevel="1" x14ac:dyDescent="0.35">
      <c r="A22" s="20" t="s">
        <v>10</v>
      </c>
      <c r="B22" s="21">
        <f t="shared" ref="B22:K22" si="9">B23+B44</f>
        <v>71.943406671649996</v>
      </c>
      <c r="C22" s="21">
        <f t="shared" si="9"/>
        <v>84.806551577779999</v>
      </c>
      <c r="D22" s="21">
        <f t="shared" si="9"/>
        <v>59.583955332150005</v>
      </c>
      <c r="E22" s="21">
        <f t="shared" si="9"/>
        <v>72.070756984180008</v>
      </c>
      <c r="F22" s="21">
        <f t="shared" si="9"/>
        <v>288.40467056576</v>
      </c>
      <c r="G22" s="21">
        <f t="shared" si="9"/>
        <v>79.189345364709993</v>
      </c>
      <c r="H22" s="21">
        <f t="shared" si="9"/>
        <v>74.890971326179994</v>
      </c>
      <c r="I22" s="21">
        <f t="shared" si="9"/>
        <v>77.926097036659996</v>
      </c>
      <c r="J22" s="21">
        <f t="shared" si="9"/>
        <v>80.140203381740008</v>
      </c>
      <c r="K22" s="21">
        <f t="shared" si="9"/>
        <v>312.14661710928999</v>
      </c>
    </row>
    <row r="23" spans="1:35" s="12" customFormat="1" outlineLevel="2" x14ac:dyDescent="0.35">
      <c r="A23" s="14" t="s">
        <v>2</v>
      </c>
      <c r="B23" s="13">
        <f t="shared" ref="B23:K23" si="10">B24+B30+B34+B40</f>
        <v>34.77764168182</v>
      </c>
      <c r="C23" s="13">
        <f t="shared" si="10"/>
        <v>47.876007777799998</v>
      </c>
      <c r="D23" s="13">
        <f t="shared" si="10"/>
        <v>36.425553624320003</v>
      </c>
      <c r="E23" s="13">
        <f t="shared" si="10"/>
        <v>46.314207795809999</v>
      </c>
      <c r="F23" s="13">
        <f t="shared" si="10"/>
        <v>165.39341087975001</v>
      </c>
      <c r="G23" s="13">
        <f t="shared" si="10"/>
        <v>47.514401700299999</v>
      </c>
      <c r="H23" s="13">
        <f t="shared" si="10"/>
        <v>38.051387862620004</v>
      </c>
      <c r="I23" s="13">
        <f t="shared" si="10"/>
        <v>41.792541148649995</v>
      </c>
      <c r="J23" s="13">
        <f t="shared" si="10"/>
        <v>45.565645106150001</v>
      </c>
      <c r="K23" s="13">
        <f t="shared" si="10"/>
        <v>172.92397581771999</v>
      </c>
    </row>
    <row r="24" spans="1:35" outlineLevel="3" collapsed="1" x14ac:dyDescent="0.35">
      <c r="A24" s="4" t="s">
        <v>3</v>
      </c>
      <c r="B24" s="3">
        <f t="shared" ref="B24:K24" si="11">SUM(B25:B29)</f>
        <v>0.2589255721</v>
      </c>
      <c r="C24" s="3">
        <f t="shared" si="11"/>
        <v>0.30295969114999938</v>
      </c>
      <c r="D24" s="3">
        <f t="shared" si="11"/>
        <v>5.7903750000000004E-3</v>
      </c>
      <c r="E24" s="3">
        <f t="shared" si="11"/>
        <v>2.4534000020000002E-2</v>
      </c>
      <c r="F24" s="3">
        <f t="shared" si="11"/>
        <v>0.59220963826999773</v>
      </c>
      <c r="G24" s="3">
        <f t="shared" si="11"/>
        <v>0.12123801759</v>
      </c>
      <c r="H24" s="3">
        <f t="shared" si="11"/>
        <v>0.27441113807</v>
      </c>
      <c r="I24" s="3">
        <f t="shared" si="11"/>
        <v>5.9833875100000003E-3</v>
      </c>
      <c r="J24" s="3">
        <f t="shared" si="11"/>
        <v>2.427532504E-2</v>
      </c>
      <c r="K24" s="3">
        <f t="shared" si="11"/>
        <v>0.42590786821000004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3.310875E-3</v>
      </c>
      <c r="C25" s="3">
        <v>9.810000000000001E-4</v>
      </c>
      <c r="D25" s="3">
        <v>9.810000000000001E-4</v>
      </c>
      <c r="E25" s="3">
        <v>9.810000000000001E-4</v>
      </c>
      <c r="F25" s="3">
        <v>6.2538749999999999E-3</v>
      </c>
      <c r="G25" s="3">
        <v>2.0273999999999999E-3</v>
      </c>
      <c r="H25" s="3">
        <v>1.0137E-3</v>
      </c>
      <c r="I25" s="3">
        <v>1.0137E-3</v>
      </c>
      <c r="J25" s="3">
        <v>1.0137E-3</v>
      </c>
      <c r="K25" s="3">
        <v>5.0685000000000001E-3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>
        <v>3.6562500000000001E-4</v>
      </c>
      <c r="C26" s="3">
        <v>3.6562500000000001E-4</v>
      </c>
      <c r="D26" s="3">
        <v>3.6562500000000001E-4</v>
      </c>
      <c r="E26" s="3">
        <v>3.6562500000000001E-4</v>
      </c>
      <c r="F26" s="3">
        <v>1.4625E-3</v>
      </c>
      <c r="G26" s="3">
        <v>3.778125E-4</v>
      </c>
      <c r="H26" s="3">
        <v>3.778125E-4</v>
      </c>
      <c r="I26" s="3">
        <v>3.778125E-4</v>
      </c>
      <c r="J26" s="3">
        <v>3.778125E-4</v>
      </c>
      <c r="K26" s="3">
        <v>1.51125E-3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/>
      <c r="C27" s="3"/>
      <c r="D27" s="3"/>
      <c r="E27" s="3">
        <v>1.0417499999999999E-3</v>
      </c>
      <c r="F27" s="3">
        <v>1.0417499999999999E-3</v>
      </c>
      <c r="G27" s="3"/>
      <c r="H27" s="3"/>
      <c r="I27" s="3"/>
      <c r="J27" s="3"/>
      <c r="K27" s="3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6.4999999999999996E-6</v>
      </c>
      <c r="D28" s="3"/>
      <c r="E28" s="3"/>
      <c r="F28" s="3">
        <v>6.4999999999999996E-6</v>
      </c>
      <c r="G28" s="3"/>
      <c r="H28" s="3">
        <v>6.4999999999999996E-6</v>
      </c>
      <c r="I28" s="3"/>
      <c r="J28" s="3"/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0.25524907209999997</v>
      </c>
      <c r="C29" s="3">
        <v>0.30160656614999937</v>
      </c>
      <c r="D29" s="3">
        <v>4.4437499999999998E-3</v>
      </c>
      <c r="E29" s="3">
        <v>2.214562502E-2</v>
      </c>
      <c r="F29" s="3">
        <f>29.34957840927-28.766133396</f>
        <v>0.58344501326999776</v>
      </c>
      <c r="G29" s="3">
        <v>0.11883280508999999</v>
      </c>
      <c r="H29" s="3">
        <v>0.27301312557000001</v>
      </c>
      <c r="I29" s="3">
        <v>4.5918750100000004E-3</v>
      </c>
      <c r="J29" s="3">
        <v>2.2883812539999999E-2</v>
      </c>
      <c r="K29" s="3">
        <v>0.41932161821000002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4" t="s">
        <v>13</v>
      </c>
      <c r="B30" s="3">
        <f t="shared" ref="B30:K30" si="12">SUM(B31:B33)</f>
        <v>4.5974929107099998</v>
      </c>
      <c r="C30" s="3">
        <f t="shared" si="12"/>
        <v>0.25602850672999999</v>
      </c>
      <c r="D30" s="3">
        <f t="shared" si="12"/>
        <v>4.5155720688900001</v>
      </c>
      <c r="E30" s="3">
        <f t="shared" si="12"/>
        <v>0.21557656216000001</v>
      </c>
      <c r="F30" s="3">
        <f t="shared" si="12"/>
        <v>9.5846700484900005</v>
      </c>
      <c r="G30" s="3">
        <f t="shared" si="12"/>
        <v>10.835965601550001</v>
      </c>
      <c r="H30" s="3">
        <f t="shared" si="12"/>
        <v>0.18268624397</v>
      </c>
      <c r="I30" s="3">
        <f t="shared" si="12"/>
        <v>10.80049298208</v>
      </c>
      <c r="J30" s="3">
        <f t="shared" si="12"/>
        <v>0.14743401144999999</v>
      </c>
      <c r="K30" s="3">
        <f t="shared" si="12"/>
        <v>21.966578839050001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5" t="s">
        <v>7</v>
      </c>
      <c r="B31" s="26">
        <v>0.40174448693999998</v>
      </c>
      <c r="C31" s="26">
        <v>0.25602850672999999</v>
      </c>
      <c r="D31" s="26">
        <v>0.35240753654000001</v>
      </c>
      <c r="E31" s="26">
        <v>0.21557656216000001</v>
      </c>
      <c r="F31" s="26">
        <v>1.2257570923699999</v>
      </c>
      <c r="G31" s="26">
        <v>0.32394134423999998</v>
      </c>
      <c r="H31" s="26">
        <v>0.18268624397</v>
      </c>
      <c r="I31" s="26">
        <v>0.28281979014000003</v>
      </c>
      <c r="J31" s="26">
        <v>0.14743401144999999</v>
      </c>
      <c r="K31" s="26">
        <v>0.93688138979999991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5" t="s">
        <v>11</v>
      </c>
      <c r="B32" s="3">
        <v>0.32751297925</v>
      </c>
      <c r="C32" s="3"/>
      <c r="D32" s="3">
        <v>0.33529161602000002</v>
      </c>
      <c r="E32" s="3"/>
      <c r="F32" s="3">
        <v>0.66280459527000002</v>
      </c>
      <c r="G32" s="3">
        <v>0.34081906895000003</v>
      </c>
      <c r="H32" s="3"/>
      <c r="I32" s="3">
        <v>0.34646800358000002</v>
      </c>
      <c r="J32" s="3"/>
      <c r="K32" s="3">
        <v>0.68728707252999999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35">
      <c r="A33" s="5" t="s">
        <v>8</v>
      </c>
      <c r="B33" s="3">
        <v>3.8682354445199998</v>
      </c>
      <c r="C33" s="3"/>
      <c r="D33" s="3">
        <v>3.82787291633</v>
      </c>
      <c r="E33" s="3"/>
      <c r="F33" s="3">
        <v>7.6961083608500003</v>
      </c>
      <c r="G33" s="3">
        <v>10.17120518836</v>
      </c>
      <c r="H33" s="3"/>
      <c r="I33" s="3">
        <v>10.17120518836</v>
      </c>
      <c r="J33" s="3"/>
      <c r="K33" s="3">
        <v>20.34241037672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outlineLevel="3" collapsed="1" x14ac:dyDescent="0.35">
      <c r="A34" s="4" t="s">
        <v>14</v>
      </c>
      <c r="B34" s="3">
        <f t="shared" ref="B34:K34" si="13">SUM(B35:B39)</f>
        <v>0.13237300503999999</v>
      </c>
      <c r="C34" s="3">
        <f t="shared" si="13"/>
        <v>0.23754593828000001</v>
      </c>
      <c r="D34" s="3">
        <f t="shared" si="13"/>
        <v>0.14219928676999999</v>
      </c>
      <c r="E34" s="3">
        <f t="shared" si="13"/>
        <v>0.24187559034</v>
      </c>
      <c r="F34" s="3">
        <f t="shared" si="13"/>
        <v>0.75399382042999996</v>
      </c>
      <c r="G34" s="3">
        <f t="shared" si="13"/>
        <v>0.14354379806999998</v>
      </c>
      <c r="H34" s="3">
        <f t="shared" si="13"/>
        <v>0.24405408135999998</v>
      </c>
      <c r="I34" s="3">
        <f t="shared" si="13"/>
        <v>0.14171756085000001</v>
      </c>
      <c r="J34" s="3">
        <f t="shared" si="13"/>
        <v>0.24705523670000001</v>
      </c>
      <c r="K34" s="3">
        <f t="shared" si="13"/>
        <v>0.77637067697999995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15</v>
      </c>
      <c r="B35" s="3"/>
      <c r="C35" s="3">
        <v>0</v>
      </c>
      <c r="D35" s="3"/>
      <c r="E35" s="3">
        <v>0</v>
      </c>
      <c r="F35" s="3">
        <v>0</v>
      </c>
      <c r="G35" s="3"/>
      <c r="H35" s="3">
        <v>0</v>
      </c>
      <c r="I35" s="3"/>
      <c r="J35" s="3">
        <v>0</v>
      </c>
      <c r="K35" s="3"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7</v>
      </c>
      <c r="B36" s="3">
        <v>8.7697711050000002E-2</v>
      </c>
      <c r="C36" s="3">
        <v>4.0825565330000001E-2</v>
      </c>
      <c r="D36" s="3">
        <v>8.8181260169999998E-2</v>
      </c>
      <c r="E36" s="3">
        <v>4.4370131680000001E-2</v>
      </c>
      <c r="F36" s="3">
        <v>0.26107466822999997</v>
      </c>
      <c r="G36" s="3">
        <v>8.9500627939999994E-2</v>
      </c>
      <c r="H36" s="3">
        <v>4.5370732589999997E-2</v>
      </c>
      <c r="I36" s="3">
        <v>8.9175501389999995E-2</v>
      </c>
      <c r="J36" s="3">
        <v>4.6338892100000001E-2</v>
      </c>
      <c r="K36" s="3">
        <v>0.27038575401999998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11</v>
      </c>
      <c r="B37" s="3"/>
      <c r="C37" s="3">
        <v>2.4039832100000002E-3</v>
      </c>
      <c r="D37" s="3"/>
      <c r="E37" s="3">
        <v>1.2085959600000001E-3</v>
      </c>
      <c r="F37" s="3">
        <v>3.6125791700000001E-3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12</v>
      </c>
      <c r="B38" s="3">
        <v>3.2732248980000003E-2</v>
      </c>
      <c r="C38" s="3">
        <v>0.19431638974000001</v>
      </c>
      <c r="D38" s="3">
        <v>3.170297658E-2</v>
      </c>
      <c r="E38" s="3">
        <v>0.19629686269999999</v>
      </c>
      <c r="F38" s="3">
        <v>0.45504847799999998</v>
      </c>
      <c r="G38" s="3">
        <v>3.0602055079999999E-2</v>
      </c>
      <c r="H38" s="3">
        <v>0.19868334876999999</v>
      </c>
      <c r="I38" s="3">
        <v>2.948317441E-2</v>
      </c>
      <c r="J38" s="3">
        <v>0.20071634460000001</v>
      </c>
      <c r="K38" s="3">
        <v>0.45948492285999998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35">
      <c r="A39" s="5" t="s">
        <v>8</v>
      </c>
      <c r="B39" s="3">
        <v>1.194304501E-2</v>
      </c>
      <c r="C39" s="3">
        <v>0</v>
      </c>
      <c r="D39" s="3">
        <v>2.2315050020000001E-2</v>
      </c>
      <c r="E39" s="3">
        <v>0</v>
      </c>
      <c r="F39" s="3">
        <v>3.4258095029999998E-2</v>
      </c>
      <c r="G39" s="3">
        <v>2.3441115049999999E-2</v>
      </c>
      <c r="H39" s="3">
        <v>0</v>
      </c>
      <c r="I39" s="3">
        <v>2.3058885049999998E-2</v>
      </c>
      <c r="J39" s="3">
        <v>0</v>
      </c>
      <c r="K39" s="3">
        <v>4.6500000100000001E-2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3" collapsed="1" x14ac:dyDescent="0.35">
      <c r="A40" s="4" t="s">
        <v>16</v>
      </c>
      <c r="B40" s="3">
        <f t="shared" ref="B40:K40" si="14">SUM(B41:B43)</f>
        <v>29.788850193969999</v>
      </c>
      <c r="C40" s="3">
        <f t="shared" si="14"/>
        <v>47.07947364164</v>
      </c>
      <c r="D40" s="3">
        <f t="shared" si="14"/>
        <v>31.761991893660003</v>
      </c>
      <c r="E40" s="3">
        <f t="shared" si="14"/>
        <v>45.832221643289998</v>
      </c>
      <c r="F40" s="3">
        <f t="shared" si="14"/>
        <v>154.46253737256001</v>
      </c>
      <c r="G40" s="3">
        <f t="shared" si="14"/>
        <v>36.413654283089997</v>
      </c>
      <c r="H40" s="3">
        <f t="shared" si="14"/>
        <v>37.350236399220002</v>
      </c>
      <c r="I40" s="3">
        <f t="shared" si="14"/>
        <v>30.844347218209997</v>
      </c>
      <c r="J40" s="3">
        <f t="shared" si="14"/>
        <v>45.146880532959997</v>
      </c>
      <c r="K40" s="3">
        <f t="shared" si="14"/>
        <v>149.75511843347999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7</v>
      </c>
      <c r="B41" s="3">
        <v>6.0874454586700004</v>
      </c>
      <c r="C41" s="3">
        <v>4.0001729720599997</v>
      </c>
      <c r="D41" s="3">
        <v>7.0186105625200002</v>
      </c>
      <c r="E41" s="3">
        <v>13.503552854700001</v>
      </c>
      <c r="F41" s="3">
        <v>30.60978184795</v>
      </c>
      <c r="G41" s="3">
        <v>11.27818988251</v>
      </c>
      <c r="H41" s="3">
        <v>4.4404349882899998</v>
      </c>
      <c r="I41" s="3">
        <v>6.8195653914500003</v>
      </c>
      <c r="J41" s="3">
        <v>12.62822376203</v>
      </c>
      <c r="K41" s="3">
        <v>35.166414024280002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8</v>
      </c>
      <c r="B42" s="3">
        <v>11.64147589299</v>
      </c>
      <c r="C42" s="3">
        <v>31.176949672919999</v>
      </c>
      <c r="D42" s="3">
        <v>12.89596273229</v>
      </c>
      <c r="E42" s="3">
        <v>20.665738341419999</v>
      </c>
      <c r="F42" s="3">
        <v>76.380126639620002</v>
      </c>
      <c r="G42" s="3">
        <v>13.274217015690001</v>
      </c>
      <c r="H42" s="3">
        <v>21.794810484220001</v>
      </c>
      <c r="I42" s="3">
        <v>12.77285897622</v>
      </c>
      <c r="J42" s="3">
        <v>21.660727837629999</v>
      </c>
      <c r="K42" s="3">
        <v>69.502614313760006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35">
      <c r="A43" s="5" t="s">
        <v>17</v>
      </c>
      <c r="B43" s="3">
        <v>12.059928842310001</v>
      </c>
      <c r="C43" s="3">
        <v>11.902350996659999</v>
      </c>
      <c r="D43" s="3">
        <v>11.84741859885</v>
      </c>
      <c r="E43" s="3">
        <v>11.66293044717</v>
      </c>
      <c r="F43" s="3">
        <v>47.472628884990002</v>
      </c>
      <c r="G43" s="3">
        <v>11.86124738489</v>
      </c>
      <c r="H43" s="3">
        <v>11.11499092671</v>
      </c>
      <c r="I43" s="3">
        <v>11.25192285054</v>
      </c>
      <c r="J43" s="3">
        <v>10.8579289333</v>
      </c>
      <c r="K43" s="3">
        <v>45.086090095439999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12" customFormat="1" outlineLevel="2" x14ac:dyDescent="0.35">
      <c r="A44" s="14" t="s">
        <v>9</v>
      </c>
      <c r="B44" s="13">
        <f t="shared" ref="B44:K44" si="15">B45+B49+B55</f>
        <v>37.165764989829995</v>
      </c>
      <c r="C44" s="13">
        <f t="shared" si="15"/>
        <v>36.930543799980001</v>
      </c>
      <c r="D44" s="13">
        <f t="shared" si="15"/>
        <v>23.158401707830002</v>
      </c>
      <c r="E44" s="13">
        <f t="shared" si="15"/>
        <v>25.756549188370002</v>
      </c>
      <c r="F44" s="13">
        <f t="shared" si="15"/>
        <v>123.01125968600999</v>
      </c>
      <c r="G44" s="13">
        <f t="shared" si="15"/>
        <v>31.674943664410002</v>
      </c>
      <c r="H44" s="13">
        <f t="shared" si="15"/>
        <v>36.839583463559997</v>
      </c>
      <c r="I44" s="13">
        <f t="shared" si="15"/>
        <v>36.133555888010001</v>
      </c>
      <c r="J44" s="13">
        <f t="shared" si="15"/>
        <v>34.57455827559</v>
      </c>
      <c r="K44" s="13">
        <f t="shared" si="15"/>
        <v>139.22264129157</v>
      </c>
    </row>
    <row r="45" spans="1:35" outlineLevel="3" collapsed="1" x14ac:dyDescent="0.35">
      <c r="A45" s="4" t="s">
        <v>13</v>
      </c>
      <c r="B45" s="3">
        <f t="shared" ref="B45:K45" si="16">SUM(B46:B48)</f>
        <v>2.7255998417699998</v>
      </c>
      <c r="C45" s="3">
        <f t="shared" si="16"/>
        <v>2.2730637123699999</v>
      </c>
      <c r="D45" s="3">
        <f t="shared" si="16"/>
        <v>2.35091561593</v>
      </c>
      <c r="E45" s="3">
        <f t="shared" si="16"/>
        <v>2.1187990490500002</v>
      </c>
      <c r="F45" s="3">
        <f t="shared" si="16"/>
        <v>9.4683782191199999</v>
      </c>
      <c r="G45" s="3">
        <f t="shared" si="16"/>
        <v>2.3366345542799998</v>
      </c>
      <c r="H45" s="3">
        <f t="shared" si="16"/>
        <v>2.0074884104600001</v>
      </c>
      <c r="I45" s="3">
        <f t="shared" si="16"/>
        <v>2.2367826423100001</v>
      </c>
      <c r="J45" s="3">
        <f t="shared" si="16"/>
        <v>1.96772403245</v>
      </c>
      <c r="K45" s="3">
        <f t="shared" si="16"/>
        <v>8.5486296394999997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5" t="s">
        <v>7</v>
      </c>
      <c r="B46" s="27">
        <v>2.7255998417699998</v>
      </c>
      <c r="C46" s="27">
        <v>2.2730637123699999</v>
      </c>
      <c r="D46" s="27">
        <v>2.35091561593</v>
      </c>
      <c r="E46" s="27">
        <v>2.1187990490500002</v>
      </c>
      <c r="F46" s="27">
        <v>9.4683782191199999</v>
      </c>
      <c r="G46" s="27">
        <v>2.3366345542799998</v>
      </c>
      <c r="H46" s="27">
        <v>2.0074884104600001</v>
      </c>
      <c r="I46" s="27">
        <v>2.2367826423100001</v>
      </c>
      <c r="J46" s="27">
        <v>1.96772403245</v>
      </c>
      <c r="K46" s="27">
        <v>8.5486296394999997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35">
      <c r="A47" s="5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5" t="s">
        <v>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35">
      <c r="A49" s="4" t="s">
        <v>14</v>
      </c>
      <c r="B49" s="3">
        <f t="shared" ref="B49:K49" si="17">SUM(B50:B54)</f>
        <v>0.51379982633999999</v>
      </c>
      <c r="C49" s="3">
        <f t="shared" si="17"/>
        <v>1.04814622248</v>
      </c>
      <c r="D49" s="3">
        <f t="shared" si="17"/>
        <v>0.46355151910000003</v>
      </c>
      <c r="E49" s="3">
        <f t="shared" si="17"/>
        <v>0.98232212276000008</v>
      </c>
      <c r="F49" s="3">
        <f t="shared" si="17"/>
        <v>3.0078196906799999</v>
      </c>
      <c r="G49" s="3">
        <f t="shared" si="17"/>
        <v>0.52152186677000001</v>
      </c>
      <c r="H49" s="3">
        <f t="shared" si="17"/>
        <v>0.91024767620999991</v>
      </c>
      <c r="I49" s="3">
        <f t="shared" si="17"/>
        <v>0.50999780229000002</v>
      </c>
      <c r="J49" s="3">
        <f t="shared" si="17"/>
        <v>0.90617717346999993</v>
      </c>
      <c r="K49" s="3">
        <f t="shared" si="17"/>
        <v>2.8479445187399999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15</v>
      </c>
      <c r="B50" s="3"/>
      <c r="C50" s="3"/>
      <c r="D50" s="3"/>
      <c r="E50" s="3"/>
      <c r="F50" s="3"/>
      <c r="G50" s="3"/>
      <c r="H50" s="3"/>
      <c r="I50" s="3"/>
      <c r="J50" s="3">
        <v>0</v>
      </c>
      <c r="K50" s="3">
        <v>0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7</v>
      </c>
      <c r="B51" s="3">
        <v>0.30425372613000001</v>
      </c>
      <c r="C51" s="3">
        <v>0.12874162981000001</v>
      </c>
      <c r="D51" s="3">
        <v>0.25400541889</v>
      </c>
      <c r="E51" s="3">
        <v>9.9952531299999994E-2</v>
      </c>
      <c r="F51" s="3">
        <v>0.78695330613000003</v>
      </c>
      <c r="G51" s="3">
        <v>0.30499089632999998</v>
      </c>
      <c r="H51" s="3">
        <v>0.11885719958</v>
      </c>
      <c r="I51" s="3">
        <v>0.29346683185</v>
      </c>
      <c r="J51" s="3">
        <v>0.11478669683999999</v>
      </c>
      <c r="K51" s="3">
        <v>0.83210162460000003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11</v>
      </c>
      <c r="B52" s="3"/>
      <c r="C52" s="3">
        <v>0.1535405919</v>
      </c>
      <c r="D52" s="3"/>
      <c r="E52" s="3">
        <v>0.15354059073000001</v>
      </c>
      <c r="F52" s="3">
        <v>0.30708118263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35">
      <c r="A53" s="5" t="s">
        <v>12</v>
      </c>
      <c r="B53" s="3">
        <v>0.20954610021</v>
      </c>
      <c r="C53" s="3">
        <v>0.76586400077000005</v>
      </c>
      <c r="D53" s="3">
        <v>0.20954610021</v>
      </c>
      <c r="E53" s="3">
        <v>0.72882900073000001</v>
      </c>
      <c r="F53" s="3">
        <v>1.9137852019199999</v>
      </c>
      <c r="G53" s="3">
        <v>0.21653097044</v>
      </c>
      <c r="H53" s="3">
        <v>0.79139047662999995</v>
      </c>
      <c r="I53" s="3">
        <v>0.21653097044</v>
      </c>
      <c r="J53" s="3">
        <v>0.79139047662999995</v>
      </c>
      <c r="K53" s="3">
        <v>2.01584289414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outlineLevel="3" collapsed="1" x14ac:dyDescent="0.35">
      <c r="A55" s="4" t="s">
        <v>16</v>
      </c>
      <c r="B55" s="3">
        <f t="shared" ref="B55:K55" si="18">SUM(B56:B58)</f>
        <v>33.926365321719999</v>
      </c>
      <c r="C55" s="3">
        <f t="shared" si="18"/>
        <v>33.609333865129997</v>
      </c>
      <c r="D55" s="3">
        <f t="shared" si="18"/>
        <v>20.343934572800002</v>
      </c>
      <c r="E55" s="3">
        <f t="shared" si="18"/>
        <v>22.655428016560002</v>
      </c>
      <c r="F55" s="3">
        <f t="shared" si="18"/>
        <v>110.53506177621</v>
      </c>
      <c r="G55" s="3">
        <f t="shared" si="18"/>
        <v>28.81678724336</v>
      </c>
      <c r="H55" s="3">
        <f t="shared" si="18"/>
        <v>33.92184737689</v>
      </c>
      <c r="I55" s="3">
        <f t="shared" si="18"/>
        <v>33.386775443410002</v>
      </c>
      <c r="J55" s="3">
        <f t="shared" si="18"/>
        <v>31.700657069670001</v>
      </c>
      <c r="K55" s="3">
        <f t="shared" si="18"/>
        <v>127.82606713333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7</v>
      </c>
      <c r="B56" s="3">
        <v>0.77652064822</v>
      </c>
      <c r="C56" s="3">
        <v>5.4647389555299997</v>
      </c>
      <c r="D56" s="3">
        <v>0.77648399216999997</v>
      </c>
      <c r="E56" s="3">
        <v>5.8470445286999997</v>
      </c>
      <c r="F56" s="3">
        <v>12.86478812462</v>
      </c>
      <c r="G56" s="3">
        <v>0.88856691737000004</v>
      </c>
      <c r="H56" s="3">
        <v>8.5856579966499993</v>
      </c>
      <c r="I56" s="3">
        <v>5.4471496611000001</v>
      </c>
      <c r="J56" s="3">
        <v>6.2351504818899999</v>
      </c>
      <c r="K56" s="3">
        <v>21.156525057010001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35">
      <c r="A57" s="5" t="s">
        <v>8</v>
      </c>
      <c r="B57" s="3">
        <v>8.2682140641200004</v>
      </c>
      <c r="C57" s="3">
        <v>5.3185417617699997</v>
      </c>
      <c r="D57" s="3">
        <v>8.1320224441899995</v>
      </c>
      <c r="E57" s="3">
        <v>5.3729553514199999</v>
      </c>
      <c r="F57" s="3">
        <v>27.091733621500001</v>
      </c>
      <c r="G57" s="3">
        <v>8.2184396605900005</v>
      </c>
      <c r="H57" s="3">
        <v>5.6264087148400002</v>
      </c>
      <c r="I57" s="3">
        <v>8.2298451169100009</v>
      </c>
      <c r="J57" s="3">
        <v>5.7557259223799999</v>
      </c>
      <c r="K57" s="3">
        <v>27.830419414720001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35">
      <c r="A58" s="5" t="s">
        <v>17</v>
      </c>
      <c r="B58" s="3">
        <v>24.88163060938</v>
      </c>
      <c r="C58" s="3">
        <v>22.826053147829999</v>
      </c>
      <c r="D58" s="3">
        <v>11.435428136440001</v>
      </c>
      <c r="E58" s="3">
        <v>11.435428136440001</v>
      </c>
      <c r="F58" s="3">
        <v>70.578540030089997</v>
      </c>
      <c r="G58" s="3">
        <v>19.7097806654</v>
      </c>
      <c r="H58" s="3">
        <v>19.7097806654</v>
      </c>
      <c r="I58" s="3">
        <v>19.7097806654</v>
      </c>
      <c r="J58" s="3">
        <v>19.7097806654</v>
      </c>
      <c r="K58" s="3">
        <v>78.839122661600001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40.5" customHeight="1" x14ac:dyDescent="0.35">
      <c r="A59" s="28" t="s">
        <v>26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1" spans="1:35" s="17" customFormat="1" x14ac:dyDescent="0.35">
      <c r="A61" s="18"/>
      <c r="B61" s="18">
        <v>2027</v>
      </c>
      <c r="C61" s="18">
        <v>2028</v>
      </c>
      <c r="D61" s="18">
        <v>2029</v>
      </c>
      <c r="E61" s="18">
        <v>2030</v>
      </c>
      <c r="F61" s="18">
        <v>2031</v>
      </c>
      <c r="G61" s="18">
        <v>2032</v>
      </c>
      <c r="H61" s="18">
        <v>2033</v>
      </c>
      <c r="I61" s="18">
        <v>2034</v>
      </c>
      <c r="J61" s="18">
        <v>2035</v>
      </c>
      <c r="K61" s="18">
        <v>2036</v>
      </c>
      <c r="L61" s="18">
        <v>2037</v>
      </c>
      <c r="M61" s="18">
        <v>2038</v>
      </c>
    </row>
    <row r="62" spans="1:35" s="12" customFormat="1" x14ac:dyDescent="0.35">
      <c r="A62" s="16" t="s">
        <v>0</v>
      </c>
      <c r="B62" s="15">
        <f t="shared" ref="B62:M62" si="19">B63+B80</f>
        <v>723.49666165642998</v>
      </c>
      <c r="C62" s="15">
        <f t="shared" si="19"/>
        <v>481.18927417953</v>
      </c>
      <c r="D62" s="15">
        <f t="shared" si="19"/>
        <v>558.32111862818999</v>
      </c>
      <c r="E62" s="15">
        <f t="shared" si="19"/>
        <v>437.47950916011007</v>
      </c>
      <c r="F62" s="15">
        <f t="shared" si="19"/>
        <v>438.46752734715</v>
      </c>
      <c r="G62" s="15">
        <f t="shared" si="19"/>
        <v>429.48229598496994</v>
      </c>
      <c r="H62" s="15">
        <f t="shared" si="19"/>
        <v>359.61041133704998</v>
      </c>
      <c r="I62" s="15">
        <f t="shared" si="19"/>
        <v>576.92542722417988</v>
      </c>
      <c r="J62" s="15">
        <f t="shared" si="19"/>
        <v>568.49792203913</v>
      </c>
      <c r="K62" s="15">
        <f t="shared" si="19"/>
        <v>512.90067572756004</v>
      </c>
      <c r="L62" s="15">
        <f t="shared" si="19"/>
        <v>383.41426903659999</v>
      </c>
      <c r="M62" s="15">
        <f t="shared" si="19"/>
        <v>228.58386204680002</v>
      </c>
    </row>
    <row r="63" spans="1:35" s="12" customFormat="1" outlineLevel="1" x14ac:dyDescent="0.35">
      <c r="A63" s="20" t="s">
        <v>1</v>
      </c>
      <c r="B63" s="21">
        <f t="shared" ref="B63:M63" si="20">B64+B73</f>
        <v>385.01107206244995</v>
      </c>
      <c r="C63" s="21">
        <f t="shared" si="20"/>
        <v>158.60899618496001</v>
      </c>
      <c r="D63" s="21">
        <f t="shared" si="20"/>
        <v>105.69671748828999</v>
      </c>
      <c r="E63" s="21">
        <f t="shared" si="20"/>
        <v>104.88875086215999</v>
      </c>
      <c r="F63" s="21">
        <f t="shared" si="20"/>
        <v>122.70418513515</v>
      </c>
      <c r="G63" s="21">
        <f t="shared" si="20"/>
        <v>104.97513092125999</v>
      </c>
      <c r="H63" s="21">
        <f t="shared" si="20"/>
        <v>109.57922992549001</v>
      </c>
      <c r="I63" s="21">
        <f t="shared" si="20"/>
        <v>104.73989931696001</v>
      </c>
      <c r="J63" s="21">
        <f t="shared" si="20"/>
        <v>111.08235927776001</v>
      </c>
      <c r="K63" s="21">
        <f t="shared" si="20"/>
        <v>125.05585266999999</v>
      </c>
      <c r="L63" s="21">
        <f t="shared" si="20"/>
        <v>166.20836080800001</v>
      </c>
      <c r="M63" s="21">
        <f t="shared" si="20"/>
        <v>46.943759335999999</v>
      </c>
    </row>
    <row r="64" spans="1:35" s="12" customFormat="1" outlineLevel="2" x14ac:dyDescent="0.35">
      <c r="A64" s="14" t="s">
        <v>2</v>
      </c>
      <c r="B64" s="13">
        <f t="shared" ref="B64:M64" si="21">B65+B67+B69</f>
        <v>126.59280536666</v>
      </c>
      <c r="C64" s="13">
        <f t="shared" si="21"/>
        <v>81.774560662479999</v>
      </c>
      <c r="D64" s="13">
        <f t="shared" si="21"/>
        <v>71.183784965809991</v>
      </c>
      <c r="E64" s="13">
        <f t="shared" si="21"/>
        <v>67.838697339679996</v>
      </c>
      <c r="F64" s="13">
        <f t="shared" si="21"/>
        <v>64.513134623559992</v>
      </c>
      <c r="G64" s="13">
        <f t="shared" si="21"/>
        <v>59.944179398779994</v>
      </c>
      <c r="H64" s="13">
        <f t="shared" si="21"/>
        <v>56.599113403010001</v>
      </c>
      <c r="I64" s="13">
        <f t="shared" si="21"/>
        <v>52.509902794480006</v>
      </c>
      <c r="J64" s="13">
        <f t="shared" si="21"/>
        <v>47.01236275478</v>
      </c>
      <c r="K64" s="13">
        <f t="shared" si="21"/>
        <v>41.134808669999998</v>
      </c>
      <c r="L64" s="13">
        <f t="shared" si="21"/>
        <v>34.110616808000003</v>
      </c>
      <c r="M64" s="13">
        <f t="shared" si="21"/>
        <v>19.846015336000001</v>
      </c>
    </row>
    <row r="65" spans="1:13" s="6" customFormat="1" outlineLevel="3" collapsed="1" x14ac:dyDescent="0.35">
      <c r="A65" s="11" t="s">
        <v>3</v>
      </c>
      <c r="B65" s="9">
        <f t="shared" ref="B65:M65" si="22">SUM(B66:B66)</f>
        <v>2.5000000000000001E-4</v>
      </c>
      <c r="C65" s="9">
        <f t="shared" si="22"/>
        <v>0</v>
      </c>
      <c r="D65" s="9">
        <f t="shared" si="22"/>
        <v>0</v>
      </c>
      <c r="E65" s="9">
        <f t="shared" si="22"/>
        <v>0</v>
      </c>
      <c r="F65" s="9">
        <f t="shared" si="22"/>
        <v>0</v>
      </c>
      <c r="G65" s="9">
        <f t="shared" si="22"/>
        <v>0</v>
      </c>
      <c r="H65" s="9">
        <f t="shared" si="22"/>
        <v>0</v>
      </c>
      <c r="I65" s="9">
        <f t="shared" si="22"/>
        <v>0</v>
      </c>
      <c r="J65" s="9">
        <f t="shared" si="22"/>
        <v>0</v>
      </c>
      <c r="K65" s="9">
        <f t="shared" si="22"/>
        <v>0</v>
      </c>
      <c r="L65" s="9">
        <f t="shared" si="22"/>
        <v>0</v>
      </c>
      <c r="M65" s="9">
        <f t="shared" si="22"/>
        <v>0</v>
      </c>
    </row>
    <row r="66" spans="1:13" s="6" customFormat="1" hidden="1" outlineLevel="4" x14ac:dyDescent="0.35">
      <c r="A66" s="10" t="s">
        <v>4</v>
      </c>
      <c r="B66" s="9">
        <v>2.5000000000000001E-4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6" customFormat="1" outlineLevel="3" collapsed="1" x14ac:dyDescent="0.35">
      <c r="A67" s="11" t="s">
        <v>5</v>
      </c>
      <c r="B67" s="9">
        <f t="shared" ref="B67:M67" si="23">SUM(B68:B68)</f>
        <v>5.7018048170000002E-2</v>
      </c>
      <c r="C67" s="9">
        <f t="shared" si="23"/>
        <v>5.0412240580000003E-2</v>
      </c>
      <c r="D67" s="9">
        <f t="shared" si="23"/>
        <v>4.3792795910000001E-2</v>
      </c>
      <c r="E67" s="9">
        <f t="shared" si="23"/>
        <v>3.7180169780000001E-2</v>
      </c>
      <c r="F67" s="9">
        <f t="shared" si="23"/>
        <v>3.0567543660000002E-2</v>
      </c>
      <c r="G67" s="9">
        <f t="shared" si="23"/>
        <v>2.3961736080000001E-2</v>
      </c>
      <c r="H67" s="9">
        <f t="shared" si="23"/>
        <v>1.7342291409999998E-2</v>
      </c>
      <c r="I67" s="9">
        <f t="shared" si="23"/>
        <v>1.072966528E-2</v>
      </c>
      <c r="J67" s="9">
        <f t="shared" si="23"/>
        <v>4.1170391799999996E-3</v>
      </c>
      <c r="K67" s="9">
        <f t="shared" si="23"/>
        <v>0</v>
      </c>
      <c r="L67" s="9">
        <f t="shared" si="23"/>
        <v>0</v>
      </c>
      <c r="M67" s="9">
        <f t="shared" si="23"/>
        <v>0</v>
      </c>
    </row>
    <row r="68" spans="1:13" s="6" customFormat="1" hidden="1" outlineLevel="4" x14ac:dyDescent="0.35">
      <c r="A68" s="10" t="s">
        <v>4</v>
      </c>
      <c r="B68" s="9">
        <v>5.7018048170000002E-2</v>
      </c>
      <c r="C68" s="9">
        <v>5.0412240580000003E-2</v>
      </c>
      <c r="D68" s="9">
        <v>4.3792795910000001E-2</v>
      </c>
      <c r="E68" s="9">
        <v>3.7180169780000001E-2</v>
      </c>
      <c r="F68" s="9">
        <v>3.0567543660000002E-2</v>
      </c>
      <c r="G68" s="9">
        <v>2.3961736080000001E-2</v>
      </c>
      <c r="H68" s="9">
        <v>1.7342291409999998E-2</v>
      </c>
      <c r="I68" s="9">
        <v>1.072966528E-2</v>
      </c>
      <c r="J68" s="9">
        <v>4.1170391799999996E-3</v>
      </c>
      <c r="K68" s="9"/>
      <c r="L68" s="9"/>
      <c r="M68" s="9"/>
    </row>
    <row r="69" spans="1:13" s="6" customFormat="1" outlineLevel="3" collapsed="1" x14ac:dyDescent="0.35">
      <c r="A69" s="11" t="s">
        <v>6</v>
      </c>
      <c r="B69" s="9">
        <f t="shared" ref="B69:M69" si="24">SUM(B70:B72)</f>
        <v>126.53553731849</v>
      </c>
      <c r="C69" s="9">
        <f t="shared" si="24"/>
        <v>81.724148421899997</v>
      </c>
      <c r="D69" s="9">
        <f t="shared" si="24"/>
        <v>71.139992169899998</v>
      </c>
      <c r="E69" s="9">
        <f t="shared" si="24"/>
        <v>67.801517169899995</v>
      </c>
      <c r="F69" s="9">
        <f t="shared" si="24"/>
        <v>64.482567079899994</v>
      </c>
      <c r="G69" s="9">
        <f t="shared" si="24"/>
        <v>59.920217662699997</v>
      </c>
      <c r="H69" s="9">
        <f t="shared" si="24"/>
        <v>56.581771111599998</v>
      </c>
      <c r="I69" s="9">
        <f t="shared" si="24"/>
        <v>52.499173129200003</v>
      </c>
      <c r="J69" s="9">
        <f t="shared" si="24"/>
        <v>47.008245715599998</v>
      </c>
      <c r="K69" s="9">
        <f t="shared" si="24"/>
        <v>41.134808669999998</v>
      </c>
      <c r="L69" s="9">
        <f t="shared" si="24"/>
        <v>34.110616808000003</v>
      </c>
      <c r="M69" s="9">
        <f t="shared" si="24"/>
        <v>19.846015336000001</v>
      </c>
    </row>
    <row r="70" spans="1:13" s="6" customFormat="1" hidden="1" outlineLevel="4" x14ac:dyDescent="0.35">
      <c r="A70" s="10" t="s">
        <v>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6" customFormat="1" hidden="1" outlineLevel="4" x14ac:dyDescent="0.35">
      <c r="A71" s="10" t="s">
        <v>4</v>
      </c>
      <c r="B71" s="9">
        <v>126.53553731849</v>
      </c>
      <c r="C71" s="9">
        <v>81.724148421899997</v>
      </c>
      <c r="D71" s="9">
        <v>71.139992169899998</v>
      </c>
      <c r="E71" s="9">
        <v>67.801517169899995</v>
      </c>
      <c r="F71" s="9">
        <v>64.482567079899994</v>
      </c>
      <c r="G71" s="9">
        <v>59.920217662699997</v>
      </c>
      <c r="H71" s="9">
        <v>56.581771111599998</v>
      </c>
      <c r="I71" s="9">
        <v>52.499173129200003</v>
      </c>
      <c r="J71" s="9">
        <v>47.008245715599998</v>
      </c>
      <c r="K71" s="9">
        <v>41.134808669999998</v>
      </c>
      <c r="L71" s="9">
        <v>34.110616808000003</v>
      </c>
      <c r="M71" s="9">
        <v>19.846015336000001</v>
      </c>
    </row>
    <row r="72" spans="1:13" s="6" customFormat="1" hidden="1" outlineLevel="4" x14ac:dyDescent="0.35">
      <c r="A72" s="10" t="s">
        <v>8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12" customFormat="1" outlineLevel="2" x14ac:dyDescent="0.35">
      <c r="A73" s="14" t="s">
        <v>9</v>
      </c>
      <c r="B73" s="13">
        <f t="shared" ref="B73:M73" si="25">B74+B76</f>
        <v>258.41826669578995</v>
      </c>
      <c r="C73" s="13">
        <f t="shared" si="25"/>
        <v>76.834435522480007</v>
      </c>
      <c r="D73" s="13">
        <f t="shared" si="25"/>
        <v>34.51293252248</v>
      </c>
      <c r="E73" s="13">
        <f t="shared" si="25"/>
        <v>37.050053522479999</v>
      </c>
      <c r="F73" s="13">
        <f t="shared" si="25"/>
        <v>58.191050511589999</v>
      </c>
      <c r="G73" s="13">
        <f t="shared" si="25"/>
        <v>45.030951522480002</v>
      </c>
      <c r="H73" s="13">
        <f t="shared" si="25"/>
        <v>52.980116522480003</v>
      </c>
      <c r="I73" s="13">
        <f t="shared" si="25"/>
        <v>52.22999652248</v>
      </c>
      <c r="J73" s="13">
        <f t="shared" si="25"/>
        <v>64.069996522980006</v>
      </c>
      <c r="K73" s="13">
        <f t="shared" si="25"/>
        <v>83.921043999999995</v>
      </c>
      <c r="L73" s="13">
        <f t="shared" si="25"/>
        <v>132.09774400000001</v>
      </c>
      <c r="M73" s="13">
        <f t="shared" si="25"/>
        <v>27.097743999999999</v>
      </c>
    </row>
    <row r="74" spans="1:13" s="6" customFormat="1" outlineLevel="3" collapsed="1" x14ac:dyDescent="0.35">
      <c r="A74" s="11" t="s">
        <v>5</v>
      </c>
      <c r="B74" s="9">
        <f t="shared" ref="B74:M74" si="26">SUM(B75:B75)</f>
        <v>0.13225252248</v>
      </c>
      <c r="C74" s="9">
        <f t="shared" si="26"/>
        <v>0.13225252248</v>
      </c>
      <c r="D74" s="9">
        <f t="shared" si="26"/>
        <v>0.13225252248</v>
      </c>
      <c r="E74" s="9">
        <f t="shared" si="26"/>
        <v>0.13225252248</v>
      </c>
      <c r="F74" s="9">
        <f t="shared" si="26"/>
        <v>0.13225252248</v>
      </c>
      <c r="G74" s="9">
        <f t="shared" si="26"/>
        <v>0.13225252248</v>
      </c>
      <c r="H74" s="9">
        <f t="shared" si="26"/>
        <v>0.13225252248</v>
      </c>
      <c r="I74" s="9">
        <f t="shared" si="26"/>
        <v>0.13225252248</v>
      </c>
      <c r="J74" s="9">
        <f t="shared" si="26"/>
        <v>0.13225252298000001</v>
      </c>
      <c r="K74" s="9">
        <f t="shared" si="26"/>
        <v>0</v>
      </c>
      <c r="L74" s="9">
        <f t="shared" si="26"/>
        <v>0</v>
      </c>
      <c r="M74" s="9">
        <f t="shared" si="26"/>
        <v>0</v>
      </c>
    </row>
    <row r="75" spans="1:13" s="6" customFormat="1" hidden="1" outlineLevel="4" x14ac:dyDescent="0.35">
      <c r="A75" s="10" t="s">
        <v>4</v>
      </c>
      <c r="B75" s="9">
        <v>0.13225252248</v>
      </c>
      <c r="C75" s="9">
        <v>0.13225252248</v>
      </c>
      <c r="D75" s="9">
        <v>0.13225252248</v>
      </c>
      <c r="E75" s="9">
        <v>0.13225252248</v>
      </c>
      <c r="F75" s="9">
        <v>0.13225252248</v>
      </c>
      <c r="G75" s="9">
        <v>0.13225252248</v>
      </c>
      <c r="H75" s="9">
        <v>0.13225252248</v>
      </c>
      <c r="I75" s="9">
        <v>0.13225252248</v>
      </c>
      <c r="J75" s="9">
        <v>0.13225252298000001</v>
      </c>
      <c r="K75" s="9"/>
      <c r="L75" s="9"/>
      <c r="M75" s="9"/>
    </row>
    <row r="76" spans="1:13" s="6" customFormat="1" outlineLevel="3" collapsed="1" x14ac:dyDescent="0.35">
      <c r="A76" s="11" t="s">
        <v>6</v>
      </c>
      <c r="B76" s="9">
        <f t="shared" ref="B76:M76" si="27">SUM(B77:B79)</f>
        <v>258.28601417330998</v>
      </c>
      <c r="C76" s="9">
        <f t="shared" si="27"/>
        <v>76.702183000000005</v>
      </c>
      <c r="D76" s="9">
        <f t="shared" si="27"/>
        <v>34.380679999999998</v>
      </c>
      <c r="E76" s="9">
        <f t="shared" si="27"/>
        <v>36.917800999999997</v>
      </c>
      <c r="F76" s="9">
        <f t="shared" si="27"/>
        <v>58.058797989109998</v>
      </c>
      <c r="G76" s="9">
        <f t="shared" si="27"/>
        <v>44.898699000000001</v>
      </c>
      <c r="H76" s="9">
        <f t="shared" si="27"/>
        <v>52.847864000000001</v>
      </c>
      <c r="I76" s="9">
        <f t="shared" si="27"/>
        <v>52.097743999999999</v>
      </c>
      <c r="J76" s="9">
        <f t="shared" si="27"/>
        <v>63.937744000000002</v>
      </c>
      <c r="K76" s="9">
        <f t="shared" si="27"/>
        <v>83.921043999999995</v>
      </c>
      <c r="L76" s="9">
        <f t="shared" si="27"/>
        <v>132.09774400000001</v>
      </c>
      <c r="M76" s="9">
        <f t="shared" si="27"/>
        <v>27.097743999999999</v>
      </c>
    </row>
    <row r="77" spans="1:13" s="6" customFormat="1" hidden="1" outlineLevel="4" x14ac:dyDescent="0.35">
      <c r="A77" s="10" t="s">
        <v>7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6" customFormat="1" hidden="1" outlineLevel="4" x14ac:dyDescent="0.35">
      <c r="A78" s="10" t="s">
        <v>4</v>
      </c>
      <c r="B78" s="9">
        <v>258.28601417330998</v>
      </c>
      <c r="C78" s="9">
        <v>76.702183000000005</v>
      </c>
      <c r="D78" s="9">
        <v>34.380679999999998</v>
      </c>
      <c r="E78" s="9">
        <v>36.917800999999997</v>
      </c>
      <c r="F78" s="9">
        <v>58.058797989109998</v>
      </c>
      <c r="G78" s="9">
        <v>44.898699000000001</v>
      </c>
      <c r="H78" s="9">
        <v>52.847864000000001</v>
      </c>
      <c r="I78" s="9">
        <v>52.097743999999999</v>
      </c>
      <c r="J78" s="9">
        <v>63.937744000000002</v>
      </c>
      <c r="K78" s="9">
        <v>83.921043999999995</v>
      </c>
      <c r="L78" s="9">
        <v>132.09774400000001</v>
      </c>
      <c r="M78" s="9">
        <v>27.097743999999999</v>
      </c>
    </row>
    <row r="79" spans="1:13" s="6" customFormat="1" hidden="1" outlineLevel="4" x14ac:dyDescent="0.35">
      <c r="A79" s="10" t="s">
        <v>8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12" customFormat="1" outlineLevel="1" x14ac:dyDescent="0.35">
      <c r="A80" s="20" t="s">
        <v>10</v>
      </c>
      <c r="B80" s="21">
        <f t="shared" ref="B80:M80" si="28">B81+B102</f>
        <v>338.48558959397997</v>
      </c>
      <c r="C80" s="21">
        <f t="shared" si="28"/>
        <v>322.58027799457</v>
      </c>
      <c r="D80" s="21">
        <f t="shared" si="28"/>
        <v>452.62440113989999</v>
      </c>
      <c r="E80" s="21">
        <f t="shared" si="28"/>
        <v>332.59075829795006</v>
      </c>
      <c r="F80" s="21">
        <f t="shared" si="28"/>
        <v>315.763342212</v>
      </c>
      <c r="G80" s="21">
        <f t="shared" si="28"/>
        <v>324.50716506370998</v>
      </c>
      <c r="H80" s="21">
        <f t="shared" si="28"/>
        <v>250.03118141156</v>
      </c>
      <c r="I80" s="21">
        <f t="shared" si="28"/>
        <v>472.18552790721992</v>
      </c>
      <c r="J80" s="21">
        <f t="shared" si="28"/>
        <v>457.41556276136998</v>
      </c>
      <c r="K80" s="21">
        <f t="shared" si="28"/>
        <v>387.84482305756001</v>
      </c>
      <c r="L80" s="21">
        <f t="shared" si="28"/>
        <v>217.20590822859998</v>
      </c>
      <c r="M80" s="21">
        <f t="shared" si="28"/>
        <v>181.64010271080002</v>
      </c>
    </row>
    <row r="81" spans="1:13" s="12" customFormat="1" outlineLevel="2" x14ac:dyDescent="0.35">
      <c r="A81" s="14" t="s">
        <v>2</v>
      </c>
      <c r="B81" s="13">
        <f t="shared" ref="B81:M81" si="29">B82+B88+B92+B98</f>
        <v>177.18321316095998</v>
      </c>
      <c r="C81" s="13">
        <f t="shared" si="29"/>
        <v>177.03773418786</v>
      </c>
      <c r="D81" s="13">
        <f t="shared" si="29"/>
        <v>169.83445683829001</v>
      </c>
      <c r="E81" s="13">
        <f t="shared" si="29"/>
        <v>139.17917097581002</v>
      </c>
      <c r="F81" s="13">
        <f t="shared" si="29"/>
        <v>121.81369641451001</v>
      </c>
      <c r="G81" s="13">
        <f t="shared" si="29"/>
        <v>115.4892871508</v>
      </c>
      <c r="H81" s="13">
        <f t="shared" si="29"/>
        <v>109.40562506722</v>
      </c>
      <c r="I81" s="13">
        <f t="shared" si="29"/>
        <v>113.14850335062</v>
      </c>
      <c r="J81" s="13">
        <f t="shared" si="29"/>
        <v>94.692693824450004</v>
      </c>
      <c r="K81" s="13">
        <f t="shared" si="29"/>
        <v>78.387122184980001</v>
      </c>
      <c r="L81" s="13">
        <f t="shared" si="29"/>
        <v>67.603190113069999</v>
      </c>
      <c r="M81" s="13">
        <f t="shared" si="29"/>
        <v>63.967295962670001</v>
      </c>
    </row>
    <row r="82" spans="1:13" s="6" customFormat="1" outlineLevel="3" collapsed="1" x14ac:dyDescent="0.35">
      <c r="A82" s="11" t="s">
        <v>3</v>
      </c>
      <c r="B82" s="9">
        <f t="shared" ref="B82:M82" si="30">SUM(B83:B87)</f>
        <v>0.12803195062</v>
      </c>
      <c r="C82" s="9">
        <f t="shared" si="30"/>
        <v>4.4923725080000004E-2</v>
      </c>
      <c r="D82" s="9">
        <f t="shared" si="30"/>
        <v>4.133571758E-2</v>
      </c>
      <c r="E82" s="9">
        <f t="shared" si="30"/>
        <v>3.6115140019999999E-2</v>
      </c>
      <c r="F82" s="9">
        <f t="shared" si="30"/>
        <v>3.4891140019999996E-2</v>
      </c>
      <c r="G82" s="9">
        <f t="shared" si="30"/>
        <v>3.4001700019999997E-2</v>
      </c>
      <c r="H82" s="9">
        <f t="shared" si="30"/>
        <v>3.4001700019999997E-2</v>
      </c>
      <c r="I82" s="9">
        <f t="shared" si="30"/>
        <v>3.2369700019999996E-2</v>
      </c>
      <c r="J82" s="9">
        <f t="shared" si="30"/>
        <v>3.1722000020000002E-2</v>
      </c>
      <c r="K82" s="9">
        <f t="shared" si="30"/>
        <v>3.1722000020000002E-2</v>
      </c>
      <c r="L82" s="9">
        <f t="shared" si="30"/>
        <v>3.072750002E-2</v>
      </c>
      <c r="M82" s="9">
        <f t="shared" si="30"/>
        <v>3.0396000020000001E-2</v>
      </c>
    </row>
    <row r="83" spans="1:13" s="6" customFormat="1" hidden="1" outlineLevel="4" x14ac:dyDescent="0.35">
      <c r="A83" s="10" t="s">
        <v>7</v>
      </c>
      <c r="B83" s="9">
        <v>5.0575999999999998E-3</v>
      </c>
      <c r="C83" s="9">
        <v>5.0358E-3</v>
      </c>
      <c r="D83" s="9">
        <v>1.4477925E-3</v>
      </c>
      <c r="E83" s="9">
        <v>8.8944000000000002E-4</v>
      </c>
      <c r="F83" s="9">
        <v>8.8944000000000002E-4</v>
      </c>
      <c r="G83" s="9"/>
      <c r="H83" s="9"/>
      <c r="I83" s="9"/>
      <c r="J83" s="9"/>
      <c r="K83" s="9"/>
      <c r="L83" s="9"/>
      <c r="M83" s="9"/>
    </row>
    <row r="84" spans="1:13" s="6" customFormat="1" hidden="1" outlineLevel="4" x14ac:dyDescent="0.35">
      <c r="A84" s="10" t="s">
        <v>11</v>
      </c>
      <c r="B84" s="9">
        <v>1.508E-3</v>
      </c>
      <c r="C84" s="9">
        <v>1.5015E-3</v>
      </c>
      <c r="D84" s="9">
        <v>1.5015E-3</v>
      </c>
      <c r="E84" s="9">
        <v>1.3259999999999999E-3</v>
      </c>
      <c r="F84" s="9">
        <v>1.3259999999999999E-3</v>
      </c>
      <c r="G84" s="9">
        <v>1.3259999999999999E-3</v>
      </c>
      <c r="H84" s="9">
        <v>1.3259999999999999E-3</v>
      </c>
      <c r="I84" s="9">
        <v>1.3259999999999999E-3</v>
      </c>
      <c r="J84" s="9">
        <v>1.3259999999999999E-3</v>
      </c>
      <c r="K84" s="9">
        <v>1.3259999999999999E-3</v>
      </c>
      <c r="L84" s="9">
        <v>3.3149999999999998E-4</v>
      </c>
      <c r="M84" s="9"/>
    </row>
    <row r="85" spans="1:13" s="6" customFormat="1" hidden="1" outlineLevel="4" x14ac:dyDescent="0.35">
      <c r="A85" s="10" t="s">
        <v>12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6" customFormat="1" hidden="1" outlineLevel="4" x14ac:dyDescent="0.35">
      <c r="A86" s="10" t="s">
        <v>4</v>
      </c>
      <c r="B86" s="9">
        <v>6.4999999999999996E-6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6" customFormat="1" hidden="1" outlineLevel="4" x14ac:dyDescent="0.35">
      <c r="A87" s="10" t="s">
        <v>8</v>
      </c>
      <c r="B87" s="9">
        <v>0.12145985062</v>
      </c>
      <c r="C87" s="9">
        <v>3.8386425080000001E-2</v>
      </c>
      <c r="D87" s="9">
        <v>3.8386425080000001E-2</v>
      </c>
      <c r="E87" s="9">
        <v>3.389970002E-2</v>
      </c>
      <c r="F87" s="9">
        <v>3.2675700019999997E-2</v>
      </c>
      <c r="G87" s="9">
        <v>3.2675700019999997E-2</v>
      </c>
      <c r="H87" s="9">
        <v>3.2675700019999997E-2</v>
      </c>
      <c r="I87" s="9">
        <v>3.1043700019999999E-2</v>
      </c>
      <c r="J87" s="9">
        <v>3.0396000020000001E-2</v>
      </c>
      <c r="K87" s="9">
        <v>3.0396000020000001E-2</v>
      </c>
      <c r="L87" s="9">
        <v>3.0396000020000001E-2</v>
      </c>
      <c r="M87" s="9">
        <v>3.0396000020000001E-2</v>
      </c>
    </row>
    <row r="88" spans="1:13" s="6" customFormat="1" outlineLevel="3" collapsed="1" x14ac:dyDescent="0.35">
      <c r="A88" s="11" t="s">
        <v>13</v>
      </c>
      <c r="B88" s="9">
        <f t="shared" ref="B88:M88" si="31">SUM(B89:B91)</f>
        <v>28.804501591939999</v>
      </c>
      <c r="C88" s="9">
        <f t="shared" si="31"/>
        <v>35.543620321260001</v>
      </c>
      <c r="D88" s="9">
        <f t="shared" si="31"/>
        <v>33.633629847990001</v>
      </c>
      <c r="E88" s="9">
        <f t="shared" si="31"/>
        <v>27.84731342609</v>
      </c>
      <c r="F88" s="9">
        <f t="shared" si="31"/>
        <v>27.44569451173</v>
      </c>
      <c r="G88" s="9">
        <f t="shared" si="31"/>
        <v>27.366228501009999</v>
      </c>
      <c r="H88" s="9">
        <f t="shared" si="31"/>
        <v>27.30438358232</v>
      </c>
      <c r="I88" s="9">
        <f t="shared" si="31"/>
        <v>34.85721622466</v>
      </c>
      <c r="J88" s="9">
        <f t="shared" si="31"/>
        <v>19.445070999249999</v>
      </c>
      <c r="K88" s="9">
        <f t="shared" si="31"/>
        <v>6.1299846843000001</v>
      </c>
      <c r="L88" s="9">
        <f t="shared" si="31"/>
        <v>4.4214139800000003E-2</v>
      </c>
      <c r="M88" s="9">
        <f t="shared" si="31"/>
        <v>0</v>
      </c>
    </row>
    <row r="89" spans="1:13" s="6" customFormat="1" hidden="1" outlineLevel="4" x14ac:dyDescent="0.35">
      <c r="A89" s="10" t="s">
        <v>7</v>
      </c>
      <c r="B89" s="9">
        <v>0.61060377192000004</v>
      </c>
      <c r="C89" s="9">
        <v>0.32140785389999998</v>
      </c>
      <c r="D89" s="9">
        <v>9.9498915839999993E-2</v>
      </c>
      <c r="E89" s="9">
        <v>4.6905878769999999E-2</v>
      </c>
      <c r="F89" s="9">
        <v>2.939697619E-2</v>
      </c>
      <c r="G89" s="9">
        <v>8.0733695099999992E-3</v>
      </c>
      <c r="H89" s="9">
        <v>6.3143337900000004E-3</v>
      </c>
      <c r="I89" s="9">
        <v>4.5771414099999999E-3</v>
      </c>
      <c r="J89" s="9"/>
      <c r="K89" s="9"/>
      <c r="L89" s="9"/>
      <c r="M89" s="9"/>
    </row>
    <row r="90" spans="1:13" s="6" customFormat="1" hidden="1" outlineLevel="4" x14ac:dyDescent="0.35">
      <c r="A90" s="10" t="s">
        <v>11</v>
      </c>
      <c r="B90" s="9">
        <v>0.68580903560999995</v>
      </c>
      <c r="C90" s="9">
        <v>0.65434259748000001</v>
      </c>
      <c r="D90" s="9">
        <v>0.58557060364000002</v>
      </c>
      <c r="E90" s="9">
        <v>0.45801314324999998</v>
      </c>
      <c r="F90" s="9">
        <v>0.39889899975999998</v>
      </c>
      <c r="G90" s="9">
        <v>0.34075659572</v>
      </c>
      <c r="H90" s="9">
        <v>0.28067071275</v>
      </c>
      <c r="I90" s="9">
        <v>0.22155656976999999</v>
      </c>
      <c r="J90" s="9">
        <v>0.16244242627</v>
      </c>
      <c r="K90" s="9">
        <v>0.10365219699</v>
      </c>
      <c r="L90" s="9">
        <v>4.4214139800000003E-2</v>
      </c>
      <c r="M90" s="9"/>
    </row>
    <row r="91" spans="1:13" s="6" customFormat="1" hidden="1" outlineLevel="4" x14ac:dyDescent="0.35">
      <c r="A91" s="10" t="s">
        <v>8</v>
      </c>
      <c r="B91" s="9">
        <v>27.508088784409999</v>
      </c>
      <c r="C91" s="9">
        <v>34.567869869879999</v>
      </c>
      <c r="D91" s="9">
        <v>32.948560328509998</v>
      </c>
      <c r="E91" s="9">
        <v>27.342394404069999</v>
      </c>
      <c r="F91" s="9">
        <v>27.01739853578</v>
      </c>
      <c r="G91" s="9">
        <v>27.01739853578</v>
      </c>
      <c r="H91" s="9">
        <v>27.01739853578</v>
      </c>
      <c r="I91" s="9">
        <v>34.631082513480003</v>
      </c>
      <c r="J91" s="9">
        <v>19.282628572979998</v>
      </c>
      <c r="K91" s="9">
        <v>6.0263324873100004</v>
      </c>
      <c r="L91" s="9"/>
      <c r="M91" s="9"/>
    </row>
    <row r="92" spans="1:13" s="6" customFormat="1" outlineLevel="3" collapsed="1" x14ac:dyDescent="0.35">
      <c r="A92" s="11" t="s">
        <v>14</v>
      </c>
      <c r="B92" s="9">
        <f t="shared" ref="B92:M92" si="32">SUM(B93:B97)</f>
        <v>6.7633880846299999</v>
      </c>
      <c r="C92" s="9">
        <f t="shared" si="32"/>
        <v>4.9369745747400007</v>
      </c>
      <c r="D92" s="9">
        <f t="shared" si="32"/>
        <v>6.2951673933999999</v>
      </c>
      <c r="E92" s="9">
        <f t="shared" si="32"/>
        <v>4.1756860400199995</v>
      </c>
      <c r="F92" s="9">
        <f t="shared" si="32"/>
        <v>3.5103290386100001</v>
      </c>
      <c r="G92" s="9">
        <f t="shared" si="32"/>
        <v>3.6891207019700003</v>
      </c>
      <c r="H92" s="9">
        <f t="shared" si="32"/>
        <v>2.0937005450499999</v>
      </c>
      <c r="I92" s="9">
        <f t="shared" si="32"/>
        <v>1.7572505655500001</v>
      </c>
      <c r="J92" s="9">
        <f t="shared" si="32"/>
        <v>1.5887164928300002</v>
      </c>
      <c r="K92" s="9">
        <f t="shared" si="32"/>
        <v>1.4864546351500001</v>
      </c>
      <c r="L92" s="9">
        <f t="shared" si="32"/>
        <v>0.34008523513</v>
      </c>
      <c r="M92" s="9">
        <f t="shared" si="32"/>
        <v>0.29684034140000004</v>
      </c>
    </row>
    <row r="93" spans="1:13" s="6" customFormat="1" hidden="1" outlineLevel="4" x14ac:dyDescent="0.35">
      <c r="A93" s="10" t="s">
        <v>15</v>
      </c>
      <c r="B93" s="9">
        <v>1.7436319015199999</v>
      </c>
      <c r="C93" s="9">
        <v>1.70204794389</v>
      </c>
      <c r="D93" s="9">
        <v>3.2582019352399998</v>
      </c>
      <c r="E93" s="9">
        <v>1.66990090991</v>
      </c>
      <c r="F93" s="9">
        <v>1.1837729694300001</v>
      </c>
      <c r="G93" s="9">
        <v>1.6456723908599999</v>
      </c>
      <c r="H93" s="9">
        <v>0.68118048963</v>
      </c>
      <c r="I93" s="9">
        <v>0.43284334769999999</v>
      </c>
      <c r="J93" s="9">
        <v>0.35044558782000002</v>
      </c>
      <c r="K93" s="9">
        <v>0.32812092918000002</v>
      </c>
      <c r="L93" s="9"/>
      <c r="M93" s="9"/>
    </row>
    <row r="94" spans="1:13" s="6" customFormat="1" hidden="1" outlineLevel="4" x14ac:dyDescent="0.35">
      <c r="A94" s="10" t="s">
        <v>7</v>
      </c>
      <c r="B94" s="9">
        <v>3.0609003060600002</v>
      </c>
      <c r="C94" s="9">
        <v>1.3804540784099999</v>
      </c>
      <c r="D94" s="9">
        <v>1.20052048024</v>
      </c>
      <c r="E94" s="9">
        <v>0.89628268467000005</v>
      </c>
      <c r="F94" s="9">
        <v>0.73406304665</v>
      </c>
      <c r="G94" s="9">
        <v>0.78699180840000005</v>
      </c>
      <c r="H94" s="9">
        <v>0.69574444913</v>
      </c>
      <c r="I94" s="9">
        <v>0.64577186574000001</v>
      </c>
      <c r="J94" s="9">
        <v>0.59580252566000003</v>
      </c>
      <c r="K94" s="9">
        <v>0.54605373826000003</v>
      </c>
      <c r="L94" s="9">
        <v>7.8810314849999993E-2</v>
      </c>
      <c r="M94" s="9">
        <v>5.3954150450000002E-2</v>
      </c>
    </row>
    <row r="95" spans="1:13" s="6" customFormat="1" hidden="1" outlineLevel="4" x14ac:dyDescent="0.35">
      <c r="A95" s="10" t="s">
        <v>11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s="6" customFormat="1" hidden="1" outlineLevel="4" x14ac:dyDescent="0.35">
      <c r="A96" s="10" t="s">
        <v>12</v>
      </c>
      <c r="B96" s="9">
        <v>1.0434355910099999</v>
      </c>
      <c r="C96" s="9">
        <v>1.0299245473700001</v>
      </c>
      <c r="D96" s="9">
        <v>1.0192549636499999</v>
      </c>
      <c r="E96" s="9">
        <v>0.89320116485000001</v>
      </c>
      <c r="F96" s="9">
        <v>0.88364384440999999</v>
      </c>
      <c r="G96" s="9">
        <v>0.34761289421000002</v>
      </c>
      <c r="H96" s="9">
        <v>0.32154163504</v>
      </c>
      <c r="I96" s="9">
        <v>0.29643741375999999</v>
      </c>
      <c r="J96" s="9">
        <v>0.27333984830000002</v>
      </c>
      <c r="K96" s="9">
        <v>0.25616666277</v>
      </c>
      <c r="L96" s="9">
        <v>0.23976471146</v>
      </c>
      <c r="M96" s="9">
        <v>0.22407347413000001</v>
      </c>
    </row>
    <row r="97" spans="1:13" s="6" customFormat="1" hidden="1" outlineLevel="4" x14ac:dyDescent="0.35">
      <c r="A97" s="10" t="s">
        <v>8</v>
      </c>
      <c r="B97" s="9">
        <v>0.91542028604000003</v>
      </c>
      <c r="C97" s="9">
        <v>0.82454800507000003</v>
      </c>
      <c r="D97" s="9">
        <v>0.81719001427000004</v>
      </c>
      <c r="E97" s="9">
        <v>0.71630128058999998</v>
      </c>
      <c r="F97" s="9">
        <v>0.70884917812000003</v>
      </c>
      <c r="G97" s="9">
        <v>0.90884360850000001</v>
      </c>
      <c r="H97" s="9">
        <v>0.39523397124999998</v>
      </c>
      <c r="I97" s="9">
        <v>0.38219793834999999</v>
      </c>
      <c r="J97" s="9">
        <v>0.36912853104999999</v>
      </c>
      <c r="K97" s="9">
        <v>0.35611330493999999</v>
      </c>
      <c r="L97" s="9">
        <v>2.1510208820000001E-2</v>
      </c>
      <c r="M97" s="9">
        <v>1.8812716819999999E-2</v>
      </c>
    </row>
    <row r="98" spans="1:13" s="6" customFormat="1" outlineLevel="3" collapsed="1" x14ac:dyDescent="0.35">
      <c r="A98" s="11" t="s">
        <v>16</v>
      </c>
      <c r="B98" s="9">
        <f t="shared" ref="B98:M98" si="33">SUM(B99:B101)</f>
        <v>141.48729153376999</v>
      </c>
      <c r="C98" s="9">
        <f t="shared" si="33"/>
        <v>136.51221556677999</v>
      </c>
      <c r="D98" s="9">
        <f t="shared" si="33"/>
        <v>129.86432387932001</v>
      </c>
      <c r="E98" s="9">
        <f t="shared" si="33"/>
        <v>107.12005636968001</v>
      </c>
      <c r="F98" s="9">
        <f t="shared" si="33"/>
        <v>90.822781724150005</v>
      </c>
      <c r="G98" s="9">
        <f t="shared" si="33"/>
        <v>84.399936247799999</v>
      </c>
      <c r="H98" s="9">
        <f t="shared" si="33"/>
        <v>79.973539239830004</v>
      </c>
      <c r="I98" s="9">
        <f t="shared" si="33"/>
        <v>76.501666860390003</v>
      </c>
      <c r="J98" s="9">
        <f t="shared" si="33"/>
        <v>73.627184332349998</v>
      </c>
      <c r="K98" s="9">
        <f t="shared" si="33"/>
        <v>70.738960865509995</v>
      </c>
      <c r="L98" s="9">
        <f t="shared" si="33"/>
        <v>67.188163238119998</v>
      </c>
      <c r="M98" s="9">
        <f t="shared" si="33"/>
        <v>63.640059621250003</v>
      </c>
    </row>
    <row r="99" spans="1:13" s="6" customFormat="1" hidden="1" outlineLevel="4" x14ac:dyDescent="0.35">
      <c r="A99" s="10" t="s">
        <v>7</v>
      </c>
      <c r="B99" s="9">
        <v>33.583337091449998</v>
      </c>
      <c r="C99" s="9">
        <v>32.987582433580002</v>
      </c>
      <c r="D99" s="9">
        <v>32.550867293570001</v>
      </c>
      <c r="E99" s="9">
        <v>27.39460102244</v>
      </c>
      <c r="F99" s="9">
        <v>24.60189343423</v>
      </c>
      <c r="G99" s="9">
        <v>21.964101704130002</v>
      </c>
      <c r="H99" s="9">
        <v>21.376999911790001</v>
      </c>
      <c r="I99" s="9">
        <v>20.820369059410002</v>
      </c>
      <c r="J99" s="9">
        <v>20.59849877281</v>
      </c>
      <c r="K99" s="9">
        <v>20.256427485469999</v>
      </c>
      <c r="L99" s="9">
        <v>19.456384843919999</v>
      </c>
      <c r="M99" s="9">
        <v>18.50573258975</v>
      </c>
    </row>
    <row r="100" spans="1:13" s="6" customFormat="1" hidden="1" outlineLevel="4" x14ac:dyDescent="0.35">
      <c r="A100" s="10" t="s">
        <v>8</v>
      </c>
      <c r="B100" s="9">
        <v>67.430846170159995</v>
      </c>
      <c r="C100" s="9">
        <v>65.658683519159993</v>
      </c>
      <c r="D100" s="9">
        <v>63.499356441819998</v>
      </c>
      <c r="E100" s="9">
        <v>54.147294379210003</v>
      </c>
      <c r="F100" s="9">
        <v>51.976210489789999</v>
      </c>
      <c r="G100" s="9">
        <v>49.830849403450003</v>
      </c>
      <c r="H100" s="9">
        <v>48.016047570220003</v>
      </c>
      <c r="I100" s="9">
        <v>46.577418830329997</v>
      </c>
      <c r="J100" s="9">
        <v>44.350964845509999</v>
      </c>
      <c r="K100" s="9">
        <v>41.784481040679999</v>
      </c>
      <c r="L100" s="9">
        <v>39.059880242059997</v>
      </c>
      <c r="M100" s="9">
        <v>36.456606317469998</v>
      </c>
    </row>
    <row r="101" spans="1:13" s="6" customFormat="1" hidden="1" outlineLevel="4" x14ac:dyDescent="0.35">
      <c r="A101" s="10" t="s">
        <v>17</v>
      </c>
      <c r="B101" s="9">
        <v>40.473108272159998</v>
      </c>
      <c r="C101" s="9">
        <v>37.865949614039998</v>
      </c>
      <c r="D101" s="9">
        <v>33.814100143929998</v>
      </c>
      <c r="E101" s="9">
        <v>25.578160968030001</v>
      </c>
      <c r="F101" s="9">
        <v>14.244677800130001</v>
      </c>
      <c r="G101" s="9">
        <v>12.60498514022</v>
      </c>
      <c r="H101" s="9">
        <v>10.580491757820001</v>
      </c>
      <c r="I101" s="9">
        <v>9.1038789706499994</v>
      </c>
      <c r="J101" s="9">
        <v>8.6777207140300003</v>
      </c>
      <c r="K101" s="9">
        <v>8.6980523393600002</v>
      </c>
      <c r="L101" s="9">
        <v>8.6718981521400007</v>
      </c>
      <c r="M101" s="9">
        <v>8.6777207140300003</v>
      </c>
    </row>
    <row r="102" spans="1:13" s="12" customFormat="1" outlineLevel="2" x14ac:dyDescent="0.35">
      <c r="A102" s="14" t="s">
        <v>9</v>
      </c>
      <c r="B102" s="13">
        <f t="shared" ref="B102:M102" si="34">B103+B107+B113</f>
        <v>161.30237643302002</v>
      </c>
      <c r="C102" s="13">
        <f t="shared" si="34"/>
        <v>145.54254380671</v>
      </c>
      <c r="D102" s="13">
        <f t="shared" si="34"/>
        <v>282.78994430160998</v>
      </c>
      <c r="E102" s="13">
        <f t="shared" si="34"/>
        <v>193.41158732214001</v>
      </c>
      <c r="F102" s="13">
        <f t="shared" si="34"/>
        <v>193.94964579749001</v>
      </c>
      <c r="G102" s="13">
        <f t="shared" si="34"/>
        <v>209.01787791291</v>
      </c>
      <c r="H102" s="13">
        <f t="shared" si="34"/>
        <v>140.62555634434</v>
      </c>
      <c r="I102" s="13">
        <f t="shared" si="34"/>
        <v>359.03702455659993</v>
      </c>
      <c r="J102" s="13">
        <f t="shared" si="34"/>
        <v>362.72286893692001</v>
      </c>
      <c r="K102" s="13">
        <f t="shared" si="34"/>
        <v>309.45770087258001</v>
      </c>
      <c r="L102" s="13">
        <f t="shared" si="34"/>
        <v>149.60271811553</v>
      </c>
      <c r="M102" s="13">
        <f t="shared" si="34"/>
        <v>117.67280674813001</v>
      </c>
    </row>
    <row r="103" spans="1:13" s="6" customFormat="1" outlineLevel="3" collapsed="1" x14ac:dyDescent="0.35">
      <c r="A103" s="11" t="s">
        <v>13</v>
      </c>
      <c r="B103" s="9">
        <f t="shared" ref="B103:M103" si="35">SUM(B104:B106)</f>
        <v>7.1131018820500005</v>
      </c>
      <c r="C103" s="9">
        <f t="shared" si="35"/>
        <v>7.1839085342900004</v>
      </c>
      <c r="D103" s="9">
        <f t="shared" si="35"/>
        <v>56.86339695777</v>
      </c>
      <c r="E103" s="9">
        <f t="shared" si="35"/>
        <v>22.960166350830001</v>
      </c>
      <c r="F103" s="9">
        <f t="shared" si="35"/>
        <v>1.18190482087</v>
      </c>
      <c r="G103" s="9">
        <f t="shared" si="35"/>
        <v>1.1364791033999999</v>
      </c>
      <c r="H103" s="9">
        <f t="shared" si="35"/>
        <v>1.13647910393</v>
      </c>
      <c r="I103" s="9">
        <f t="shared" si="35"/>
        <v>210.64593214314999</v>
      </c>
      <c r="J103" s="9">
        <f t="shared" si="35"/>
        <v>187.59806892212998</v>
      </c>
      <c r="K103" s="9">
        <f t="shared" si="35"/>
        <v>156.53662978919999</v>
      </c>
      <c r="L103" s="9">
        <f t="shared" si="35"/>
        <v>1.0183139531400001</v>
      </c>
      <c r="M103" s="9">
        <f t="shared" si="35"/>
        <v>0</v>
      </c>
    </row>
    <row r="104" spans="1:13" s="6" customFormat="1" hidden="1" outlineLevel="4" x14ac:dyDescent="0.35">
      <c r="A104" s="10" t="s">
        <v>7</v>
      </c>
      <c r="B104" s="9">
        <v>6.8800216045000004</v>
      </c>
      <c r="C104" s="9">
        <v>6.0308177354300003</v>
      </c>
      <c r="D104" s="9">
        <v>1.7332849486399999</v>
      </c>
      <c r="E104" s="9">
        <v>0.27545893673999999</v>
      </c>
      <c r="F104" s="9">
        <v>0.16359086984999999</v>
      </c>
      <c r="G104" s="9">
        <v>0.11816515131999999</v>
      </c>
      <c r="H104" s="9">
        <v>0.11816515131999999</v>
      </c>
      <c r="I104" s="9">
        <v>0.11816515844</v>
      </c>
      <c r="J104" s="9"/>
      <c r="K104" s="9"/>
      <c r="L104" s="9"/>
      <c r="M104" s="9"/>
    </row>
    <row r="105" spans="1:13" s="6" customFormat="1" hidden="1" outlineLevel="4" x14ac:dyDescent="0.35">
      <c r="A105" s="10" t="s">
        <v>11</v>
      </c>
      <c r="B105" s="9">
        <v>0.23308027754999999</v>
      </c>
      <c r="C105" s="9">
        <v>1.1530907988600001</v>
      </c>
      <c r="D105" s="9">
        <v>1.1530907988600001</v>
      </c>
      <c r="E105" s="9">
        <v>1.0183139510200001</v>
      </c>
      <c r="F105" s="9">
        <v>1.0183139510200001</v>
      </c>
      <c r="G105" s="9">
        <v>1.01831395208</v>
      </c>
      <c r="H105" s="9">
        <v>1.01831395261</v>
      </c>
      <c r="I105" s="9">
        <v>1.0183139531400001</v>
      </c>
      <c r="J105" s="9">
        <v>1.0183139531400001</v>
      </c>
      <c r="K105" s="9">
        <v>1.0183139531400001</v>
      </c>
      <c r="L105" s="9">
        <v>1.0183139531400001</v>
      </c>
      <c r="M105" s="9"/>
    </row>
    <row r="106" spans="1:13" s="6" customFormat="1" hidden="1" outlineLevel="4" x14ac:dyDescent="0.35">
      <c r="A106" s="10" t="s">
        <v>8</v>
      </c>
      <c r="B106" s="9"/>
      <c r="C106" s="9"/>
      <c r="D106" s="9">
        <v>53.977021210270003</v>
      </c>
      <c r="E106" s="9">
        <v>21.666393463070001</v>
      </c>
      <c r="F106" s="9"/>
      <c r="G106" s="9"/>
      <c r="H106" s="9"/>
      <c r="I106" s="9">
        <v>209.50945303156999</v>
      </c>
      <c r="J106" s="9">
        <v>186.57975496898999</v>
      </c>
      <c r="K106" s="9">
        <v>155.51831583606</v>
      </c>
      <c r="L106" s="9"/>
      <c r="M106" s="9"/>
    </row>
    <row r="107" spans="1:13" s="6" customFormat="1" outlineLevel="3" collapsed="1" x14ac:dyDescent="0.35">
      <c r="A107" s="11" t="s">
        <v>14</v>
      </c>
      <c r="B107" s="9">
        <f t="shared" ref="B107:M107" si="36">SUM(B108:B112)</f>
        <v>39.708739720209998</v>
      </c>
      <c r="C107" s="9">
        <f t="shared" si="36"/>
        <v>37.824204250949997</v>
      </c>
      <c r="D107" s="9">
        <f t="shared" si="36"/>
        <v>46.048247286849993</v>
      </c>
      <c r="E107" s="9">
        <f t="shared" si="36"/>
        <v>43.065883396690005</v>
      </c>
      <c r="F107" s="9">
        <f t="shared" si="36"/>
        <v>42.110522520910003</v>
      </c>
      <c r="G107" s="9">
        <f t="shared" si="36"/>
        <v>57.918070747689995</v>
      </c>
      <c r="H107" s="9">
        <f t="shared" si="36"/>
        <v>29.618204769199998</v>
      </c>
      <c r="I107" s="9">
        <f t="shared" si="36"/>
        <v>18.436115780889999</v>
      </c>
      <c r="J107" s="9">
        <f t="shared" si="36"/>
        <v>11.06063789209</v>
      </c>
      <c r="K107" s="9">
        <f t="shared" si="36"/>
        <v>9.8304183425799998</v>
      </c>
      <c r="L107" s="9">
        <f t="shared" si="36"/>
        <v>7.4161947939800008</v>
      </c>
      <c r="M107" s="9">
        <f t="shared" si="36"/>
        <v>4.2396233585200003</v>
      </c>
    </row>
    <row r="108" spans="1:13" s="6" customFormat="1" hidden="1" outlineLevel="4" x14ac:dyDescent="0.35">
      <c r="A108" s="10" t="s">
        <v>15</v>
      </c>
      <c r="B108" s="9">
        <v>31.04546672108</v>
      </c>
      <c r="C108" s="9">
        <v>27.63530005702</v>
      </c>
      <c r="D108" s="9">
        <v>35.61250007316</v>
      </c>
      <c r="E108" s="9">
        <v>31.450000027169999</v>
      </c>
      <c r="F108" s="9">
        <v>31.450000027169999</v>
      </c>
      <c r="G108" s="9">
        <v>29.6636400264</v>
      </c>
      <c r="H108" s="9">
        <v>18.844840016079999</v>
      </c>
      <c r="I108" s="9">
        <v>7.7744400089500001</v>
      </c>
      <c r="J108" s="9">
        <v>0.72964000043999999</v>
      </c>
      <c r="K108" s="9">
        <v>0.72964000134999996</v>
      </c>
      <c r="L108" s="9"/>
      <c r="M108" s="9"/>
    </row>
    <row r="109" spans="1:13" s="6" customFormat="1" hidden="1" outlineLevel="4" x14ac:dyDescent="0.35">
      <c r="A109" s="10" t="s">
        <v>7</v>
      </c>
      <c r="B109" s="9">
        <v>6.3623251591900001</v>
      </c>
      <c r="C109" s="9">
        <v>7.66370037085</v>
      </c>
      <c r="D109" s="9">
        <v>7.5561774606199998</v>
      </c>
      <c r="E109" s="9">
        <v>7.8510963995000003</v>
      </c>
      <c r="F109" s="9">
        <v>6.89573552372</v>
      </c>
      <c r="G109" s="9">
        <v>7.0287821500899996</v>
      </c>
      <c r="H109" s="9">
        <v>5.5740366801399999</v>
      </c>
      <c r="I109" s="9">
        <v>5.6030371150800002</v>
      </c>
      <c r="J109" s="9">
        <v>5.6030371150800002</v>
      </c>
      <c r="K109" s="9">
        <v>5.6030371177499996</v>
      </c>
      <c r="L109" s="9">
        <v>3.9184535705000001</v>
      </c>
      <c r="M109" s="9">
        <v>0.74188213504</v>
      </c>
    </row>
    <row r="110" spans="1:13" s="6" customFormat="1" hidden="1" outlineLevel="4" x14ac:dyDescent="0.35">
      <c r="A110" s="10" t="s">
        <v>11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s="6" customFormat="1" hidden="1" outlineLevel="4" x14ac:dyDescent="0.35">
      <c r="A111" s="10" t="s">
        <v>12</v>
      </c>
      <c r="B111" s="9">
        <v>2.2965625304600001</v>
      </c>
      <c r="C111" s="9">
        <v>2.5208374204199999</v>
      </c>
      <c r="D111" s="9">
        <v>2.8752033504100001</v>
      </c>
      <c r="E111" s="9">
        <v>3.4889309261600001</v>
      </c>
      <c r="F111" s="9">
        <v>3.4889309261600001</v>
      </c>
      <c r="G111" s="9">
        <v>4.92732848102</v>
      </c>
      <c r="H111" s="9">
        <v>4.92732807302</v>
      </c>
      <c r="I111" s="9">
        <v>4.7866386569000001</v>
      </c>
      <c r="J111" s="9">
        <v>4.4559607766099996</v>
      </c>
      <c r="K111" s="9">
        <v>3.22574122352</v>
      </c>
      <c r="L111" s="9">
        <v>3.22574122352</v>
      </c>
      <c r="M111" s="9">
        <v>3.22574122352</v>
      </c>
    </row>
    <row r="112" spans="1:13" s="6" customFormat="1" hidden="1" outlineLevel="4" x14ac:dyDescent="0.35">
      <c r="A112" s="10" t="s">
        <v>8</v>
      </c>
      <c r="B112" s="9">
        <v>4.3853094800000002E-3</v>
      </c>
      <c r="C112" s="9">
        <v>4.3664026600000001E-3</v>
      </c>
      <c r="D112" s="9">
        <v>4.3664026600000001E-3</v>
      </c>
      <c r="E112" s="9">
        <v>0.27585604386000001</v>
      </c>
      <c r="F112" s="9">
        <v>0.27585604386000001</v>
      </c>
      <c r="G112" s="9">
        <v>16.298320090179999</v>
      </c>
      <c r="H112" s="9">
        <v>0.27199999996000002</v>
      </c>
      <c r="I112" s="9">
        <v>0.27199999996000002</v>
      </c>
      <c r="J112" s="9">
        <v>0.27199999996000002</v>
      </c>
      <c r="K112" s="9">
        <v>0.27199999996000002</v>
      </c>
      <c r="L112" s="9">
        <v>0.27199999996000002</v>
      </c>
      <c r="M112" s="9">
        <v>0.27199999996000002</v>
      </c>
    </row>
    <row r="113" spans="1:13" s="6" customFormat="1" outlineLevel="3" collapsed="1" x14ac:dyDescent="0.35">
      <c r="A113" s="11" t="s">
        <v>16</v>
      </c>
      <c r="B113" s="9">
        <f t="shared" ref="B113:M113" si="37">SUM(B114:B116)</f>
        <v>114.48053483076001</v>
      </c>
      <c r="C113" s="9">
        <f t="shared" si="37"/>
        <v>100.53443102147</v>
      </c>
      <c r="D113" s="9">
        <f t="shared" si="37"/>
        <v>179.87830005698999</v>
      </c>
      <c r="E113" s="9">
        <f t="shared" si="37"/>
        <v>127.38553757462</v>
      </c>
      <c r="F113" s="9">
        <f t="shared" si="37"/>
        <v>150.65721845570999</v>
      </c>
      <c r="G113" s="9">
        <f t="shared" si="37"/>
        <v>149.96332806181999</v>
      </c>
      <c r="H113" s="9">
        <f t="shared" si="37"/>
        <v>109.87087247121001</v>
      </c>
      <c r="I113" s="9">
        <f t="shared" si="37"/>
        <v>129.95497663255998</v>
      </c>
      <c r="J113" s="9">
        <f t="shared" si="37"/>
        <v>164.0641621227</v>
      </c>
      <c r="K113" s="9">
        <f t="shared" si="37"/>
        <v>143.09065274080001</v>
      </c>
      <c r="L113" s="9">
        <f t="shared" si="37"/>
        <v>141.16820936841</v>
      </c>
      <c r="M113" s="9">
        <f t="shared" si="37"/>
        <v>113.43318338961001</v>
      </c>
    </row>
    <row r="114" spans="1:13" s="6" customFormat="1" hidden="1" outlineLevel="4" x14ac:dyDescent="0.35">
      <c r="A114" s="10" t="s">
        <v>7</v>
      </c>
      <c r="B114" s="9">
        <v>32.01496674333</v>
      </c>
      <c r="C114" s="9">
        <v>33.073293461790001</v>
      </c>
      <c r="D114" s="9">
        <v>73.077982752129998</v>
      </c>
      <c r="E114" s="9">
        <v>31.180123529660001</v>
      </c>
      <c r="F114" s="9">
        <v>55.40197003203</v>
      </c>
      <c r="G114" s="9">
        <v>50.179904564490002</v>
      </c>
      <c r="H114" s="9">
        <v>42.138147685100002</v>
      </c>
      <c r="I114" s="9">
        <v>69.829545303429995</v>
      </c>
      <c r="J114" s="9">
        <v>127.91533094908</v>
      </c>
      <c r="K114" s="9">
        <v>106.94182156718</v>
      </c>
      <c r="L114" s="9">
        <v>105.58117645586</v>
      </c>
      <c r="M114" s="9">
        <v>78.886785324420003</v>
      </c>
    </row>
    <row r="115" spans="1:13" s="6" customFormat="1" hidden="1" outlineLevel="4" x14ac:dyDescent="0.35">
      <c r="A115" s="10" t="s">
        <v>8</v>
      </c>
      <c r="B115" s="9">
        <v>29.11727239355</v>
      </c>
      <c r="C115" s="9">
        <v>29.295063380279998</v>
      </c>
      <c r="D115" s="9">
        <v>30.468688862379999</v>
      </c>
      <c r="E115" s="9">
        <v>28.795664332539999</v>
      </c>
      <c r="F115" s="9">
        <v>27.845498711259999</v>
      </c>
      <c r="G115" s="9">
        <v>24.709200014890001</v>
      </c>
      <c r="H115" s="9">
        <v>20.269049554519999</v>
      </c>
      <c r="I115" s="9">
        <v>26.420785165089999</v>
      </c>
      <c r="J115" s="9">
        <v>36.148831173620003</v>
      </c>
      <c r="K115" s="9">
        <v>36.148831173620003</v>
      </c>
      <c r="L115" s="9">
        <v>35.587032912550001</v>
      </c>
      <c r="M115" s="9">
        <v>34.546398065189997</v>
      </c>
    </row>
    <row r="116" spans="1:13" s="6" customFormat="1" hidden="1" outlineLevel="4" x14ac:dyDescent="0.35">
      <c r="A116" s="10" t="s">
        <v>17</v>
      </c>
      <c r="B116" s="9">
        <v>53.348295693879997</v>
      </c>
      <c r="C116" s="9">
        <v>38.166074179399999</v>
      </c>
      <c r="D116" s="9">
        <v>76.331628442479996</v>
      </c>
      <c r="E116" s="9">
        <v>67.409749712419995</v>
      </c>
      <c r="F116" s="9">
        <v>67.409749712419995</v>
      </c>
      <c r="G116" s="9">
        <v>75.074223482440004</v>
      </c>
      <c r="H116" s="9">
        <v>47.463675231590003</v>
      </c>
      <c r="I116" s="9">
        <v>33.70464616404</v>
      </c>
      <c r="J116" s="9"/>
      <c r="K116" s="9"/>
      <c r="L116" s="9"/>
      <c r="M116" s="9"/>
    </row>
    <row r="117" spans="1:13" s="6" customFormat="1" x14ac:dyDescent="0.35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9" spans="1:13" s="17" customFormat="1" x14ac:dyDescent="0.35">
      <c r="A119" s="18"/>
      <c r="B119" s="18">
        <v>2039</v>
      </c>
      <c r="C119" s="18">
        <v>2040</v>
      </c>
      <c r="D119" s="18">
        <v>2041</v>
      </c>
      <c r="E119" s="18">
        <v>2042</v>
      </c>
      <c r="F119" s="18">
        <v>2043</v>
      </c>
      <c r="G119" s="18">
        <v>2044</v>
      </c>
      <c r="H119" s="18">
        <v>2045</v>
      </c>
      <c r="I119" s="18">
        <v>2046</v>
      </c>
      <c r="J119" s="18">
        <v>2047</v>
      </c>
      <c r="K119" s="18">
        <v>2048</v>
      </c>
      <c r="L119" s="18">
        <v>2049</v>
      </c>
      <c r="M119" s="18">
        <v>2050</v>
      </c>
    </row>
    <row r="120" spans="1:13" s="12" customFormat="1" x14ac:dyDescent="0.35">
      <c r="A120" s="16" t="s">
        <v>0</v>
      </c>
      <c r="B120" s="15">
        <f t="shared" ref="B120:M120" si="38">B121+B138</f>
        <v>220.83508313794999</v>
      </c>
      <c r="C120" s="15">
        <f t="shared" si="38"/>
        <v>235.62665365647001</v>
      </c>
      <c r="D120" s="15">
        <f t="shared" si="38"/>
        <v>184.67282233402</v>
      </c>
      <c r="E120" s="15">
        <f t="shared" si="38"/>
        <v>266.57870253137997</v>
      </c>
      <c r="F120" s="15">
        <f t="shared" si="38"/>
        <v>169.35100035754999</v>
      </c>
      <c r="G120" s="15">
        <f t="shared" si="38"/>
        <v>163.80883582446</v>
      </c>
      <c r="H120" s="15">
        <f t="shared" si="38"/>
        <v>158.76604255789002</v>
      </c>
      <c r="I120" s="15">
        <f t="shared" si="38"/>
        <v>154.32208957612002</v>
      </c>
      <c r="J120" s="15">
        <f t="shared" si="38"/>
        <v>149.97662385133998</v>
      </c>
      <c r="K120" s="15">
        <f t="shared" si="38"/>
        <v>133.20537596176001</v>
      </c>
      <c r="L120" s="15">
        <f t="shared" si="38"/>
        <v>130.50115489078999</v>
      </c>
      <c r="M120" s="15">
        <f t="shared" si="38"/>
        <v>127.4536818233</v>
      </c>
    </row>
    <row r="121" spans="1:13" s="12" customFormat="1" outlineLevel="1" x14ac:dyDescent="0.35">
      <c r="A121" s="20" t="s">
        <v>1</v>
      </c>
      <c r="B121" s="21">
        <f t="shared" ref="B121:M121" si="39">B122+B131</f>
        <v>44.679157864000004</v>
      </c>
      <c r="C121" s="21">
        <f t="shared" si="39"/>
        <v>42.414556391999994</v>
      </c>
      <c r="D121" s="21">
        <f t="shared" si="39"/>
        <v>25.149954919999999</v>
      </c>
      <c r="E121" s="21">
        <f t="shared" si="39"/>
        <v>24.085353447999999</v>
      </c>
      <c r="F121" s="21">
        <f t="shared" si="39"/>
        <v>23.020751976</v>
      </c>
      <c r="G121" s="21">
        <f t="shared" si="39"/>
        <v>21.956150504</v>
      </c>
      <c r="H121" s="21">
        <f t="shared" si="39"/>
        <v>20.891549032</v>
      </c>
      <c r="I121" s="21">
        <f t="shared" si="39"/>
        <v>19.826947560000001</v>
      </c>
      <c r="J121" s="21">
        <f t="shared" si="39"/>
        <v>18.762353088000001</v>
      </c>
      <c r="K121" s="21">
        <f t="shared" si="39"/>
        <v>5.6</v>
      </c>
      <c r="L121" s="21">
        <f t="shared" si="39"/>
        <v>5.6</v>
      </c>
      <c r="M121" s="21">
        <f t="shared" si="39"/>
        <v>5.6</v>
      </c>
    </row>
    <row r="122" spans="1:13" s="12" customFormat="1" outlineLevel="2" x14ac:dyDescent="0.35">
      <c r="A122" s="14" t="s">
        <v>2</v>
      </c>
      <c r="B122" s="13">
        <f t="shared" ref="B122:M122" si="40">B123+B125+B127</f>
        <v>17.581413864000002</v>
      </c>
      <c r="C122" s="13">
        <f t="shared" si="40"/>
        <v>15.316812391999999</v>
      </c>
      <c r="D122" s="13">
        <f t="shared" si="40"/>
        <v>13.05221092</v>
      </c>
      <c r="E122" s="13">
        <f t="shared" si="40"/>
        <v>11.987609448000001</v>
      </c>
      <c r="F122" s="13">
        <f t="shared" si="40"/>
        <v>10.923007975999999</v>
      </c>
      <c r="G122" s="13">
        <f t="shared" si="40"/>
        <v>9.8584065039999995</v>
      </c>
      <c r="H122" s="13">
        <f t="shared" si="40"/>
        <v>8.7938050319999999</v>
      </c>
      <c r="I122" s="13">
        <f t="shared" si="40"/>
        <v>7.7292035600000002</v>
      </c>
      <c r="J122" s="13">
        <f t="shared" si="40"/>
        <v>6.6646020879999996</v>
      </c>
      <c r="K122" s="13">
        <f t="shared" si="40"/>
        <v>5.6</v>
      </c>
      <c r="L122" s="13">
        <f t="shared" si="40"/>
        <v>5.6</v>
      </c>
      <c r="M122" s="13">
        <f t="shared" si="40"/>
        <v>5.6</v>
      </c>
    </row>
    <row r="123" spans="1:13" s="6" customFormat="1" outlineLevel="3" collapsed="1" x14ac:dyDescent="0.35">
      <c r="A123" s="11" t="s">
        <v>3</v>
      </c>
      <c r="B123" s="9">
        <f t="shared" ref="B123:M123" si="41">SUM(B124:B124)</f>
        <v>0</v>
      </c>
      <c r="C123" s="9">
        <f t="shared" si="41"/>
        <v>0</v>
      </c>
      <c r="D123" s="9">
        <f t="shared" si="41"/>
        <v>0</v>
      </c>
      <c r="E123" s="9">
        <f t="shared" si="41"/>
        <v>0</v>
      </c>
      <c r="F123" s="9">
        <f t="shared" si="41"/>
        <v>0</v>
      </c>
      <c r="G123" s="9">
        <f t="shared" si="41"/>
        <v>0</v>
      </c>
      <c r="H123" s="9">
        <f t="shared" si="41"/>
        <v>0</v>
      </c>
      <c r="I123" s="9">
        <f t="shared" si="41"/>
        <v>0</v>
      </c>
      <c r="J123" s="9">
        <f t="shared" si="41"/>
        <v>0</v>
      </c>
      <c r="K123" s="9">
        <f t="shared" si="41"/>
        <v>0</v>
      </c>
      <c r="L123" s="9">
        <f t="shared" si="41"/>
        <v>0</v>
      </c>
      <c r="M123" s="9">
        <f t="shared" si="41"/>
        <v>0</v>
      </c>
    </row>
    <row r="124" spans="1:13" s="6" customFormat="1" hidden="1" outlineLevel="4" x14ac:dyDescent="0.35">
      <c r="A124" s="10" t="s">
        <v>4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s="6" customFormat="1" outlineLevel="3" collapsed="1" x14ac:dyDescent="0.35">
      <c r="A125" s="11" t="s">
        <v>5</v>
      </c>
      <c r="B125" s="9">
        <f t="shared" ref="B125:M125" si="42">SUM(B126:B126)</f>
        <v>0</v>
      </c>
      <c r="C125" s="9">
        <f t="shared" si="42"/>
        <v>0</v>
      </c>
      <c r="D125" s="9">
        <f t="shared" si="42"/>
        <v>0</v>
      </c>
      <c r="E125" s="9">
        <f t="shared" si="42"/>
        <v>0</v>
      </c>
      <c r="F125" s="9">
        <f t="shared" si="42"/>
        <v>0</v>
      </c>
      <c r="G125" s="9">
        <f t="shared" si="42"/>
        <v>0</v>
      </c>
      <c r="H125" s="9">
        <f t="shared" si="42"/>
        <v>0</v>
      </c>
      <c r="I125" s="9">
        <f t="shared" si="42"/>
        <v>0</v>
      </c>
      <c r="J125" s="9">
        <f t="shared" si="42"/>
        <v>0</v>
      </c>
      <c r="K125" s="9">
        <f t="shared" si="42"/>
        <v>0</v>
      </c>
      <c r="L125" s="9">
        <f t="shared" si="42"/>
        <v>0</v>
      </c>
      <c r="M125" s="9">
        <f t="shared" si="42"/>
        <v>0</v>
      </c>
    </row>
    <row r="126" spans="1:13" s="6" customFormat="1" hidden="1" outlineLevel="4" x14ac:dyDescent="0.35">
      <c r="A126" s="10" t="s">
        <v>4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6" customFormat="1" outlineLevel="3" collapsed="1" x14ac:dyDescent="0.35">
      <c r="A127" s="11" t="s">
        <v>6</v>
      </c>
      <c r="B127" s="9">
        <f t="shared" ref="B127:M127" si="43">SUM(B128:B130)</f>
        <v>17.581413864000002</v>
      </c>
      <c r="C127" s="9">
        <f t="shared" si="43"/>
        <v>15.316812391999999</v>
      </c>
      <c r="D127" s="9">
        <f t="shared" si="43"/>
        <v>13.05221092</v>
      </c>
      <c r="E127" s="9">
        <f t="shared" si="43"/>
        <v>11.987609448000001</v>
      </c>
      <c r="F127" s="9">
        <f t="shared" si="43"/>
        <v>10.923007975999999</v>
      </c>
      <c r="G127" s="9">
        <f t="shared" si="43"/>
        <v>9.8584065039999995</v>
      </c>
      <c r="H127" s="9">
        <f t="shared" si="43"/>
        <v>8.7938050319999999</v>
      </c>
      <c r="I127" s="9">
        <f t="shared" si="43"/>
        <v>7.7292035600000002</v>
      </c>
      <c r="J127" s="9">
        <f t="shared" si="43"/>
        <v>6.6646020879999996</v>
      </c>
      <c r="K127" s="9">
        <f t="shared" si="43"/>
        <v>5.6</v>
      </c>
      <c r="L127" s="9">
        <f t="shared" si="43"/>
        <v>5.6</v>
      </c>
      <c r="M127" s="9">
        <f t="shared" si="43"/>
        <v>5.6</v>
      </c>
    </row>
    <row r="128" spans="1:13" s="6" customFormat="1" hidden="1" outlineLevel="4" x14ac:dyDescent="0.35">
      <c r="A128" s="10" t="s">
        <v>7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6" customFormat="1" hidden="1" outlineLevel="4" x14ac:dyDescent="0.35">
      <c r="A129" s="10" t="s">
        <v>4</v>
      </c>
      <c r="B129" s="9">
        <v>17.581413864000002</v>
      </c>
      <c r="C129" s="9">
        <v>15.316812391999999</v>
      </c>
      <c r="D129" s="9">
        <v>13.05221092</v>
      </c>
      <c r="E129" s="9">
        <v>11.987609448000001</v>
      </c>
      <c r="F129" s="9">
        <v>10.923007975999999</v>
      </c>
      <c r="G129" s="9">
        <v>9.8584065039999995</v>
      </c>
      <c r="H129" s="9">
        <v>8.7938050319999999</v>
      </c>
      <c r="I129" s="9">
        <v>7.7292035600000002</v>
      </c>
      <c r="J129" s="9">
        <v>6.6646020879999996</v>
      </c>
      <c r="K129" s="9">
        <v>5.6</v>
      </c>
      <c r="L129" s="9">
        <v>5.6</v>
      </c>
      <c r="M129" s="9">
        <v>5.6</v>
      </c>
    </row>
    <row r="130" spans="1:13" s="6" customFormat="1" hidden="1" outlineLevel="4" x14ac:dyDescent="0.35">
      <c r="A130" s="10" t="s">
        <v>8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12" customFormat="1" outlineLevel="2" x14ac:dyDescent="0.35">
      <c r="A131" s="14" t="s">
        <v>9</v>
      </c>
      <c r="B131" s="13">
        <f t="shared" ref="B131:M131" si="44">B132+B134</f>
        <v>27.097743999999999</v>
      </c>
      <c r="C131" s="13">
        <f t="shared" si="44"/>
        <v>27.097743999999999</v>
      </c>
      <c r="D131" s="13">
        <f t="shared" si="44"/>
        <v>12.097744</v>
      </c>
      <c r="E131" s="13">
        <f t="shared" si="44"/>
        <v>12.097744</v>
      </c>
      <c r="F131" s="13">
        <f t="shared" si="44"/>
        <v>12.097744</v>
      </c>
      <c r="G131" s="13">
        <f t="shared" si="44"/>
        <v>12.097744</v>
      </c>
      <c r="H131" s="13">
        <f t="shared" si="44"/>
        <v>12.097744</v>
      </c>
      <c r="I131" s="13">
        <f t="shared" si="44"/>
        <v>12.097744</v>
      </c>
      <c r="J131" s="13">
        <f t="shared" si="44"/>
        <v>12.097751000000001</v>
      </c>
      <c r="K131" s="13">
        <f t="shared" si="44"/>
        <v>0</v>
      </c>
      <c r="L131" s="13">
        <f t="shared" si="44"/>
        <v>0</v>
      </c>
      <c r="M131" s="13">
        <f t="shared" si="44"/>
        <v>0</v>
      </c>
    </row>
    <row r="132" spans="1:13" s="6" customFormat="1" outlineLevel="3" collapsed="1" x14ac:dyDescent="0.35">
      <c r="A132" s="11" t="s">
        <v>5</v>
      </c>
      <c r="B132" s="9">
        <f t="shared" ref="B132:M132" si="45">SUM(B133:B133)</f>
        <v>0</v>
      </c>
      <c r="C132" s="9">
        <f t="shared" si="45"/>
        <v>0</v>
      </c>
      <c r="D132" s="9">
        <f t="shared" si="45"/>
        <v>0</v>
      </c>
      <c r="E132" s="9">
        <f t="shared" si="45"/>
        <v>0</v>
      </c>
      <c r="F132" s="9">
        <f t="shared" si="45"/>
        <v>0</v>
      </c>
      <c r="G132" s="9">
        <f t="shared" si="45"/>
        <v>0</v>
      </c>
      <c r="H132" s="9">
        <f t="shared" si="45"/>
        <v>0</v>
      </c>
      <c r="I132" s="9">
        <f t="shared" si="45"/>
        <v>0</v>
      </c>
      <c r="J132" s="9">
        <f t="shared" si="45"/>
        <v>0</v>
      </c>
      <c r="K132" s="9">
        <f t="shared" si="45"/>
        <v>0</v>
      </c>
      <c r="L132" s="9">
        <f t="shared" si="45"/>
        <v>0</v>
      </c>
      <c r="M132" s="9">
        <f t="shared" si="45"/>
        <v>0</v>
      </c>
    </row>
    <row r="133" spans="1:13" s="6" customFormat="1" hidden="1" outlineLevel="4" x14ac:dyDescent="0.35">
      <c r="A133" s="10" t="s">
        <v>4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6" customFormat="1" outlineLevel="3" collapsed="1" x14ac:dyDescent="0.35">
      <c r="A134" s="11" t="s">
        <v>6</v>
      </c>
      <c r="B134" s="9">
        <f t="shared" ref="B134:M134" si="46">SUM(B135:B137)</f>
        <v>27.097743999999999</v>
      </c>
      <c r="C134" s="9">
        <f t="shared" si="46"/>
        <v>27.097743999999999</v>
      </c>
      <c r="D134" s="9">
        <f t="shared" si="46"/>
        <v>12.097744</v>
      </c>
      <c r="E134" s="9">
        <f t="shared" si="46"/>
        <v>12.097744</v>
      </c>
      <c r="F134" s="9">
        <f t="shared" si="46"/>
        <v>12.097744</v>
      </c>
      <c r="G134" s="9">
        <f t="shared" si="46"/>
        <v>12.097744</v>
      </c>
      <c r="H134" s="9">
        <f t="shared" si="46"/>
        <v>12.097744</v>
      </c>
      <c r="I134" s="9">
        <f t="shared" si="46"/>
        <v>12.097744</v>
      </c>
      <c r="J134" s="9">
        <f t="shared" si="46"/>
        <v>12.097751000000001</v>
      </c>
      <c r="K134" s="9">
        <f t="shared" si="46"/>
        <v>0</v>
      </c>
      <c r="L134" s="9">
        <f t="shared" si="46"/>
        <v>0</v>
      </c>
      <c r="M134" s="9">
        <f t="shared" si="46"/>
        <v>0</v>
      </c>
    </row>
    <row r="135" spans="1:13" s="6" customFormat="1" hidden="1" outlineLevel="4" x14ac:dyDescent="0.35">
      <c r="A135" s="10" t="s">
        <v>7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6" customFormat="1" hidden="1" outlineLevel="4" x14ac:dyDescent="0.35">
      <c r="A136" s="10" t="s">
        <v>4</v>
      </c>
      <c r="B136" s="9">
        <v>27.097743999999999</v>
      </c>
      <c r="C136" s="9">
        <v>27.097743999999999</v>
      </c>
      <c r="D136" s="9">
        <v>12.097744</v>
      </c>
      <c r="E136" s="9">
        <v>12.097744</v>
      </c>
      <c r="F136" s="9">
        <v>12.097744</v>
      </c>
      <c r="G136" s="9">
        <v>12.097744</v>
      </c>
      <c r="H136" s="9">
        <v>12.097744</v>
      </c>
      <c r="I136" s="9">
        <v>12.097744</v>
      </c>
      <c r="J136" s="9">
        <v>12.097751000000001</v>
      </c>
      <c r="K136" s="9"/>
      <c r="L136" s="9"/>
      <c r="M136" s="9"/>
    </row>
    <row r="137" spans="1:13" s="6" customFormat="1" hidden="1" outlineLevel="4" x14ac:dyDescent="0.35">
      <c r="A137" s="10" t="s">
        <v>8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12" customFormat="1" outlineLevel="1" x14ac:dyDescent="0.35">
      <c r="A138" s="20" t="s">
        <v>10</v>
      </c>
      <c r="B138" s="21">
        <f t="shared" ref="B138:M138" si="47">B139+B160</f>
        <v>176.15592527395</v>
      </c>
      <c r="C138" s="21">
        <f t="shared" si="47"/>
        <v>193.21209726447</v>
      </c>
      <c r="D138" s="21">
        <f t="shared" si="47"/>
        <v>159.52286741402</v>
      </c>
      <c r="E138" s="21">
        <f t="shared" si="47"/>
        <v>242.49334908338</v>
      </c>
      <c r="F138" s="21">
        <f t="shared" si="47"/>
        <v>146.33024838155001</v>
      </c>
      <c r="G138" s="21">
        <f t="shared" si="47"/>
        <v>141.85268532046001</v>
      </c>
      <c r="H138" s="21">
        <f t="shared" si="47"/>
        <v>137.87449352589002</v>
      </c>
      <c r="I138" s="21">
        <f t="shared" si="47"/>
        <v>134.49514201612001</v>
      </c>
      <c r="J138" s="21">
        <f t="shared" si="47"/>
        <v>131.21427076333998</v>
      </c>
      <c r="K138" s="21">
        <f t="shared" si="47"/>
        <v>127.60537596176</v>
      </c>
      <c r="L138" s="21">
        <f t="shared" si="47"/>
        <v>124.90115489079</v>
      </c>
      <c r="M138" s="21">
        <f t="shared" si="47"/>
        <v>121.85368182330001</v>
      </c>
    </row>
    <row r="139" spans="1:13" s="12" customFormat="1" outlineLevel="2" x14ac:dyDescent="0.35">
      <c r="A139" s="14" t="s">
        <v>2</v>
      </c>
      <c r="B139" s="13">
        <f t="shared" ref="B139:M139" si="48">B140+B146+B150+B156</f>
        <v>60.769187050440003</v>
      </c>
      <c r="C139" s="13">
        <f t="shared" si="48"/>
        <v>57.704496157130009</v>
      </c>
      <c r="D139" s="13">
        <f t="shared" si="48"/>
        <v>50.744528045439999</v>
      </c>
      <c r="E139" s="13">
        <f t="shared" si="48"/>
        <v>47.905106516329994</v>
      </c>
      <c r="F139" s="13">
        <f t="shared" si="48"/>
        <v>42.124530069439999</v>
      </c>
      <c r="G139" s="13">
        <f t="shared" si="48"/>
        <v>39.463845650869999</v>
      </c>
      <c r="H139" s="13">
        <f t="shared" si="48"/>
        <v>36.832998526760001</v>
      </c>
      <c r="I139" s="13">
        <f t="shared" si="48"/>
        <v>34.225787309799998</v>
      </c>
      <c r="J139" s="13">
        <f t="shared" si="48"/>
        <v>31.635688980469993</v>
      </c>
      <c r="K139" s="13">
        <f t="shared" si="48"/>
        <v>29.135270776210003</v>
      </c>
      <c r="L139" s="13">
        <f t="shared" si="48"/>
        <v>26.539338130579999</v>
      </c>
      <c r="M139" s="13">
        <f t="shared" si="48"/>
        <v>24.03617901914</v>
      </c>
    </row>
    <row r="140" spans="1:13" s="6" customFormat="1" outlineLevel="3" collapsed="1" x14ac:dyDescent="0.35">
      <c r="A140" s="11" t="s">
        <v>3</v>
      </c>
      <c r="B140" s="9">
        <f t="shared" ref="B140:M140" si="49">SUM(B141:B145)</f>
        <v>3.0396000020000001E-2</v>
      </c>
      <c r="C140" s="9">
        <f t="shared" si="49"/>
        <v>3.0396000020000001E-2</v>
      </c>
      <c r="D140" s="9">
        <f t="shared" si="49"/>
        <v>2.9988000019999999E-2</v>
      </c>
      <c r="E140" s="9">
        <f t="shared" si="49"/>
        <v>2.9988000019999999E-2</v>
      </c>
      <c r="F140" s="9">
        <f t="shared" si="49"/>
        <v>2.9988000019999999E-2</v>
      </c>
      <c r="G140" s="9">
        <f t="shared" si="49"/>
        <v>2.9988000019999999E-2</v>
      </c>
      <c r="H140" s="9">
        <f t="shared" si="49"/>
        <v>2.9988000019999999E-2</v>
      </c>
      <c r="I140" s="9">
        <f t="shared" si="49"/>
        <v>2.9988000019999999E-2</v>
      </c>
      <c r="J140" s="9">
        <f t="shared" si="49"/>
        <v>2.9988000019999999E-2</v>
      </c>
      <c r="K140" s="9">
        <f t="shared" si="49"/>
        <v>2.9988000019999999E-2</v>
      </c>
      <c r="L140" s="9">
        <f t="shared" si="49"/>
        <v>2.9988000019999999E-2</v>
      </c>
      <c r="M140" s="9">
        <f t="shared" si="49"/>
        <v>2.9988000019999999E-2</v>
      </c>
    </row>
    <row r="141" spans="1:13" s="6" customFormat="1" hidden="1" outlineLevel="4" x14ac:dyDescent="0.35">
      <c r="A141" s="10" t="s">
        <v>7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6" customFormat="1" hidden="1" outlineLevel="4" x14ac:dyDescent="0.35">
      <c r="A142" s="10" t="s">
        <v>11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6" customFormat="1" hidden="1" outlineLevel="4" x14ac:dyDescent="0.35">
      <c r="A143" s="10" t="s">
        <v>12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6" customFormat="1" hidden="1" outlineLevel="4" x14ac:dyDescent="0.35">
      <c r="A144" s="10" t="s">
        <v>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6" customFormat="1" hidden="1" outlineLevel="4" x14ac:dyDescent="0.35">
      <c r="A145" s="10" t="s">
        <v>8</v>
      </c>
      <c r="B145" s="9">
        <v>3.0396000020000001E-2</v>
      </c>
      <c r="C145" s="9">
        <v>3.0396000020000001E-2</v>
      </c>
      <c r="D145" s="9">
        <v>2.9988000019999999E-2</v>
      </c>
      <c r="E145" s="9">
        <v>2.9988000019999999E-2</v>
      </c>
      <c r="F145" s="9">
        <v>2.9988000019999999E-2</v>
      </c>
      <c r="G145" s="9">
        <v>2.9988000019999999E-2</v>
      </c>
      <c r="H145" s="9">
        <v>2.9988000019999999E-2</v>
      </c>
      <c r="I145" s="9">
        <v>2.9988000019999999E-2</v>
      </c>
      <c r="J145" s="9">
        <v>2.9988000019999999E-2</v>
      </c>
      <c r="K145" s="9">
        <v>2.9988000019999999E-2</v>
      </c>
      <c r="L145" s="9">
        <v>2.9988000019999999E-2</v>
      </c>
      <c r="M145" s="9">
        <v>2.9988000019999999E-2</v>
      </c>
    </row>
    <row r="146" spans="1:13" s="6" customFormat="1" outlineLevel="3" collapsed="1" x14ac:dyDescent="0.35">
      <c r="A146" s="11" t="s">
        <v>13</v>
      </c>
      <c r="B146" s="9">
        <f t="shared" ref="B146:M146" si="50">SUM(B147:B149)</f>
        <v>0</v>
      </c>
      <c r="C146" s="9">
        <f t="shared" si="50"/>
        <v>0</v>
      </c>
      <c r="D146" s="9">
        <f t="shared" si="50"/>
        <v>0</v>
      </c>
      <c r="E146" s="9">
        <f t="shared" si="50"/>
        <v>0</v>
      </c>
      <c r="F146" s="9">
        <f t="shared" si="50"/>
        <v>0</v>
      </c>
      <c r="G146" s="9">
        <f t="shared" si="50"/>
        <v>0</v>
      </c>
      <c r="H146" s="9">
        <f t="shared" si="50"/>
        <v>0</v>
      </c>
      <c r="I146" s="9">
        <f t="shared" si="50"/>
        <v>0</v>
      </c>
      <c r="J146" s="9">
        <f t="shared" si="50"/>
        <v>0</v>
      </c>
      <c r="K146" s="9">
        <f t="shared" si="50"/>
        <v>0</v>
      </c>
      <c r="L146" s="9">
        <f t="shared" si="50"/>
        <v>0</v>
      </c>
      <c r="M146" s="9">
        <f t="shared" si="50"/>
        <v>0</v>
      </c>
    </row>
    <row r="147" spans="1:13" s="6" customFormat="1" hidden="1" outlineLevel="4" x14ac:dyDescent="0.35">
      <c r="A147" s="10" t="s">
        <v>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s="6" customFormat="1" hidden="1" outlineLevel="4" x14ac:dyDescent="0.35">
      <c r="A148" s="10" t="s">
        <v>11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s="6" customFormat="1" hidden="1" outlineLevel="4" x14ac:dyDescent="0.35">
      <c r="A149" s="10" t="s">
        <v>8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6" customFormat="1" outlineLevel="3" collapsed="1" x14ac:dyDescent="0.35">
      <c r="A150" s="11" t="s">
        <v>14</v>
      </c>
      <c r="B150" s="9">
        <f t="shared" ref="B150:M150" si="51">SUM(B151:B155)</f>
        <v>0.27421861658000002</v>
      </c>
      <c r="C150" s="9">
        <f t="shared" si="51"/>
        <v>0.25216702063000002</v>
      </c>
      <c r="D150" s="9">
        <f t="shared" si="51"/>
        <v>0.22896353261000002</v>
      </c>
      <c r="E150" s="9">
        <f t="shared" si="51"/>
        <v>0.20635282693000001</v>
      </c>
      <c r="F150" s="9">
        <f t="shared" si="51"/>
        <v>0.18372936403999998</v>
      </c>
      <c r="G150" s="9">
        <f t="shared" si="51"/>
        <v>0.16148826417999998</v>
      </c>
      <c r="H150" s="9">
        <f t="shared" si="51"/>
        <v>0.13893616960999999</v>
      </c>
      <c r="I150" s="9">
        <f t="shared" si="51"/>
        <v>0.11935967436</v>
      </c>
      <c r="J150" s="9">
        <f t="shared" si="51"/>
        <v>0.10021355589</v>
      </c>
      <c r="K150" s="9">
        <f t="shared" si="51"/>
        <v>8.1326920720000001E-2</v>
      </c>
      <c r="L150" s="9">
        <f t="shared" si="51"/>
        <v>6.2036347540000002E-2</v>
      </c>
      <c r="M150" s="9">
        <f t="shared" si="51"/>
        <v>4.2958893839999998E-2</v>
      </c>
    </row>
    <row r="151" spans="1:13" s="6" customFormat="1" hidden="1" outlineLevel="4" x14ac:dyDescent="0.35">
      <c r="A151" s="10" t="s">
        <v>15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6" customFormat="1" hidden="1" outlineLevel="4" x14ac:dyDescent="0.35">
      <c r="A152" s="10" t="s">
        <v>7</v>
      </c>
      <c r="B152" s="9">
        <v>4.9743635780000003E-2</v>
      </c>
      <c r="C152" s="9">
        <v>4.5549643309999999E-2</v>
      </c>
      <c r="D152" s="9">
        <v>4.1322559680000003E-2</v>
      </c>
      <c r="E152" s="9">
        <v>3.7111599369999998E-2</v>
      </c>
      <c r="F152" s="9">
        <v>3.289930538E-2</v>
      </c>
      <c r="G152" s="9">
        <v>2.869878356E-2</v>
      </c>
      <c r="H152" s="9">
        <v>2.4474672020000001E-2</v>
      </c>
      <c r="I152" s="9">
        <v>2.081609932E-2</v>
      </c>
      <c r="J152" s="9">
        <v>1.736121819E-2</v>
      </c>
      <c r="K152" s="9">
        <v>1.397098198E-2</v>
      </c>
      <c r="L152" s="9">
        <v>1.0566484500000001E-2</v>
      </c>
      <c r="M152" s="9">
        <v>7.1802681300000004E-3</v>
      </c>
    </row>
    <row r="153" spans="1:13" s="6" customFormat="1" hidden="1" outlineLevel="4" x14ac:dyDescent="0.35">
      <c r="A153" s="10" t="s">
        <v>11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6" customFormat="1" hidden="1" outlineLevel="4" x14ac:dyDescent="0.35">
      <c r="A154" s="10" t="s">
        <v>12</v>
      </c>
      <c r="B154" s="9">
        <v>0.20838223678000001</v>
      </c>
      <c r="C154" s="9">
        <v>0.19322975489999999</v>
      </c>
      <c r="D154" s="9">
        <v>0.17699976172000001</v>
      </c>
      <c r="E154" s="9">
        <v>0.16130852436000001</v>
      </c>
      <c r="F154" s="9">
        <v>0.14561728745999999</v>
      </c>
      <c r="G154" s="9">
        <v>0.13029284701999999</v>
      </c>
      <c r="H154" s="9">
        <v>0.11423481279</v>
      </c>
      <c r="I154" s="9">
        <v>9.8543575039999998E-2</v>
      </c>
      <c r="J154" s="9">
        <v>8.2852337700000001E-2</v>
      </c>
      <c r="K154" s="9">
        <v>6.7355938739999996E-2</v>
      </c>
      <c r="L154" s="9">
        <v>5.1469863040000001E-2</v>
      </c>
      <c r="M154" s="9">
        <v>3.5778625709999998E-2</v>
      </c>
    </row>
    <row r="155" spans="1:13" s="6" customFormat="1" hidden="1" outlineLevel="4" x14ac:dyDescent="0.35">
      <c r="A155" s="10" t="s">
        <v>8</v>
      </c>
      <c r="B155" s="9">
        <v>1.6092744020000001E-2</v>
      </c>
      <c r="C155" s="9">
        <v>1.338762242E-2</v>
      </c>
      <c r="D155" s="9">
        <v>1.0641211209999999E-2</v>
      </c>
      <c r="E155" s="9">
        <v>7.9327032000000002E-3</v>
      </c>
      <c r="F155" s="9">
        <v>5.2127711999999998E-3</v>
      </c>
      <c r="G155" s="9">
        <v>2.4966336E-3</v>
      </c>
      <c r="H155" s="9">
        <v>2.266848E-4</v>
      </c>
      <c r="I155" s="9"/>
      <c r="J155" s="9"/>
      <c r="K155" s="9"/>
      <c r="L155" s="9"/>
      <c r="M155" s="9"/>
    </row>
    <row r="156" spans="1:13" s="6" customFormat="1" outlineLevel="3" collapsed="1" x14ac:dyDescent="0.35">
      <c r="A156" s="11" t="s">
        <v>16</v>
      </c>
      <c r="B156" s="9">
        <f t="shared" ref="B156:M156" si="52">SUM(B157:B159)</f>
        <v>60.464572433840004</v>
      </c>
      <c r="C156" s="9">
        <f t="shared" si="52"/>
        <v>57.421933136480007</v>
      </c>
      <c r="D156" s="9">
        <f t="shared" si="52"/>
        <v>50.485576512809999</v>
      </c>
      <c r="E156" s="9">
        <f t="shared" si="52"/>
        <v>47.668765689379995</v>
      </c>
      <c r="F156" s="9">
        <f t="shared" si="52"/>
        <v>41.910812705379996</v>
      </c>
      <c r="G156" s="9">
        <f t="shared" si="52"/>
        <v>39.27236938667</v>
      </c>
      <c r="H156" s="9">
        <f t="shared" si="52"/>
        <v>36.664074357129998</v>
      </c>
      <c r="I156" s="9">
        <f t="shared" si="52"/>
        <v>34.076439635419995</v>
      </c>
      <c r="J156" s="9">
        <f t="shared" si="52"/>
        <v>31.505487424559995</v>
      </c>
      <c r="K156" s="9">
        <f t="shared" si="52"/>
        <v>29.023955855470003</v>
      </c>
      <c r="L156" s="9">
        <f t="shared" si="52"/>
        <v>26.44731378302</v>
      </c>
      <c r="M156" s="9">
        <f t="shared" si="52"/>
        <v>23.963232125280001</v>
      </c>
    </row>
    <row r="157" spans="1:13" s="6" customFormat="1" hidden="1" outlineLevel="4" x14ac:dyDescent="0.35">
      <c r="A157" s="10" t="s">
        <v>7</v>
      </c>
      <c r="B157" s="9">
        <v>17.836114972770002</v>
      </c>
      <c r="C157" s="9">
        <v>17.12547132433</v>
      </c>
      <c r="D157" s="9">
        <v>15.984391004300001</v>
      </c>
      <c r="E157" s="9">
        <v>15.39439999605</v>
      </c>
      <c r="F157" s="9">
        <v>11.75088433811</v>
      </c>
      <c r="G157" s="9">
        <v>11.15124729925</v>
      </c>
      <c r="H157" s="9">
        <v>10.6792703331</v>
      </c>
      <c r="I157" s="9">
        <v>10.179197791329999</v>
      </c>
      <c r="J157" s="9">
        <v>9.7011602806199999</v>
      </c>
      <c r="K157" s="9">
        <v>9.2600860601200008</v>
      </c>
      <c r="L157" s="9">
        <v>8.7869184646599994</v>
      </c>
      <c r="M157" s="9">
        <v>8.36944078408</v>
      </c>
    </row>
    <row r="158" spans="1:13" s="6" customFormat="1" hidden="1" outlineLevel="4" x14ac:dyDescent="0.35">
      <c r="A158" s="10" t="s">
        <v>8</v>
      </c>
      <c r="B158" s="9">
        <v>33.950736747039997</v>
      </c>
      <c r="C158" s="9">
        <v>31.598409472789999</v>
      </c>
      <c r="D158" s="9">
        <v>29.20537690762</v>
      </c>
      <c r="E158" s="9">
        <v>26.978557092439999</v>
      </c>
      <c r="F158" s="9">
        <v>24.86411976638</v>
      </c>
      <c r="G158" s="9">
        <v>22.81080442308</v>
      </c>
      <c r="H158" s="9">
        <v>20.68899542314</v>
      </c>
      <c r="I158" s="9">
        <v>18.601433243199999</v>
      </c>
      <c r="J158" s="9">
        <v>16.508518543049998</v>
      </c>
      <c r="K158" s="9">
        <v>14.453552131009999</v>
      </c>
      <c r="L158" s="9">
        <v>12.364586717470001</v>
      </c>
      <c r="M158" s="9">
        <v>10.297982740309999</v>
      </c>
    </row>
    <row r="159" spans="1:13" s="6" customFormat="1" hidden="1" outlineLevel="4" x14ac:dyDescent="0.35">
      <c r="A159" s="10" t="s">
        <v>17</v>
      </c>
      <c r="B159" s="9">
        <v>8.6777207140300003</v>
      </c>
      <c r="C159" s="9">
        <v>8.6980523393600002</v>
      </c>
      <c r="D159" s="9">
        <v>5.2958086008900001</v>
      </c>
      <c r="E159" s="9">
        <v>5.2958086008900001</v>
      </c>
      <c r="F159" s="9">
        <v>5.2958086008900001</v>
      </c>
      <c r="G159" s="9">
        <v>5.3103176643400003</v>
      </c>
      <c r="H159" s="9">
        <v>5.2958086008900001</v>
      </c>
      <c r="I159" s="9">
        <v>5.2958086008900001</v>
      </c>
      <c r="J159" s="9">
        <v>5.2958086008900001</v>
      </c>
      <c r="K159" s="9">
        <v>5.3103176643400003</v>
      </c>
      <c r="L159" s="9">
        <v>5.2958086008900001</v>
      </c>
      <c r="M159" s="9">
        <v>5.2958086008900001</v>
      </c>
    </row>
    <row r="160" spans="1:13" s="12" customFormat="1" outlineLevel="2" x14ac:dyDescent="0.35">
      <c r="A160" s="14" t="s">
        <v>9</v>
      </c>
      <c r="B160" s="13">
        <f t="shared" ref="B160:M160" si="53">B161+B165+B171</f>
        <v>115.38673822350999</v>
      </c>
      <c r="C160" s="13">
        <f t="shared" si="53"/>
        <v>135.50760110733998</v>
      </c>
      <c r="D160" s="13">
        <f t="shared" si="53"/>
        <v>108.77833936857999</v>
      </c>
      <c r="E160" s="13">
        <f t="shared" si="53"/>
        <v>194.58824256705</v>
      </c>
      <c r="F160" s="13">
        <f t="shared" si="53"/>
        <v>104.20571831211001</v>
      </c>
      <c r="G160" s="13">
        <f t="shared" si="53"/>
        <v>102.38883966959</v>
      </c>
      <c r="H160" s="13">
        <f t="shared" si="53"/>
        <v>101.04149499913001</v>
      </c>
      <c r="I160" s="13">
        <f t="shared" si="53"/>
        <v>100.26935470632002</v>
      </c>
      <c r="J160" s="13">
        <f t="shared" si="53"/>
        <v>99.578581782869989</v>
      </c>
      <c r="K160" s="13">
        <f t="shared" si="53"/>
        <v>98.470105185549997</v>
      </c>
      <c r="L160" s="13">
        <f t="shared" si="53"/>
        <v>98.361816760210004</v>
      </c>
      <c r="M160" s="13">
        <f t="shared" si="53"/>
        <v>97.81750280416</v>
      </c>
    </row>
    <row r="161" spans="1:13" s="6" customFormat="1" outlineLevel="3" collapsed="1" x14ac:dyDescent="0.35">
      <c r="A161" s="11" t="s">
        <v>13</v>
      </c>
      <c r="B161" s="9">
        <f t="shared" ref="B161:M161" si="54">SUM(B162:B164)</f>
        <v>0</v>
      </c>
      <c r="C161" s="9">
        <f t="shared" si="54"/>
        <v>0</v>
      </c>
      <c r="D161" s="9">
        <f t="shared" si="54"/>
        <v>0</v>
      </c>
      <c r="E161" s="9">
        <f t="shared" si="54"/>
        <v>0</v>
      </c>
      <c r="F161" s="9">
        <f t="shared" si="54"/>
        <v>0</v>
      </c>
      <c r="G161" s="9">
        <f t="shared" si="54"/>
        <v>0</v>
      </c>
      <c r="H161" s="9">
        <f t="shared" si="54"/>
        <v>0</v>
      </c>
      <c r="I161" s="9">
        <f t="shared" si="54"/>
        <v>0</v>
      </c>
      <c r="J161" s="9">
        <f t="shared" si="54"/>
        <v>0</v>
      </c>
      <c r="K161" s="9">
        <f t="shared" si="54"/>
        <v>0</v>
      </c>
      <c r="L161" s="9">
        <f t="shared" si="54"/>
        <v>0</v>
      </c>
      <c r="M161" s="9">
        <f t="shared" si="54"/>
        <v>0</v>
      </c>
    </row>
    <row r="162" spans="1:13" s="6" customFormat="1" hidden="1" outlineLevel="4" x14ac:dyDescent="0.35">
      <c r="A162" s="10" t="s">
        <v>7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6" customFormat="1" hidden="1" outlineLevel="4" x14ac:dyDescent="0.35">
      <c r="A163" s="10" t="s">
        <v>11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6" customFormat="1" hidden="1" outlineLevel="4" x14ac:dyDescent="0.35">
      <c r="A164" s="10" t="s">
        <v>8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s="6" customFormat="1" outlineLevel="3" collapsed="1" x14ac:dyDescent="0.35">
      <c r="A165" s="11" t="s">
        <v>14</v>
      </c>
      <c r="B165" s="9">
        <f t="shared" ref="B165:M165" si="55">SUM(B166:B170)</f>
        <v>4.2396233585200003</v>
      </c>
      <c r="C165" s="9">
        <f t="shared" si="55"/>
        <v>4.2396233589700003</v>
      </c>
      <c r="D165" s="9">
        <f t="shared" si="55"/>
        <v>4.2396233594200003</v>
      </c>
      <c r="E165" s="9">
        <f t="shared" si="55"/>
        <v>4.2397123034200002</v>
      </c>
      <c r="F165" s="9">
        <f t="shared" si="55"/>
        <v>4.2397123034200002</v>
      </c>
      <c r="G165" s="9">
        <f t="shared" si="55"/>
        <v>4.2397123074999996</v>
      </c>
      <c r="H165" s="9">
        <f t="shared" si="55"/>
        <v>3.9492564234400001</v>
      </c>
      <c r="I165" s="9">
        <f t="shared" si="55"/>
        <v>3.9308005434200002</v>
      </c>
      <c r="J165" s="9">
        <f t="shared" si="55"/>
        <v>3.9205719843</v>
      </c>
      <c r="K165" s="9">
        <f t="shared" si="55"/>
        <v>3.9205719843</v>
      </c>
      <c r="L165" s="9">
        <f t="shared" si="55"/>
        <v>3.9157068150800001</v>
      </c>
      <c r="M165" s="9">
        <f t="shared" si="55"/>
        <v>3.9108420906000001</v>
      </c>
    </row>
    <row r="166" spans="1:13" s="6" customFormat="1" hidden="1" outlineLevel="4" x14ac:dyDescent="0.35">
      <c r="A166" s="10" t="s">
        <v>15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s="6" customFormat="1" hidden="1" outlineLevel="4" x14ac:dyDescent="0.35">
      <c r="A167" s="10" t="s">
        <v>7</v>
      </c>
      <c r="B167" s="9">
        <v>0.74188213504</v>
      </c>
      <c r="C167" s="9">
        <v>0.74188213549000004</v>
      </c>
      <c r="D167" s="9">
        <v>0.74188213593999996</v>
      </c>
      <c r="E167" s="9">
        <v>0.74197107994</v>
      </c>
      <c r="F167" s="9">
        <v>0.74197107994</v>
      </c>
      <c r="G167" s="9">
        <v>0.74197107994</v>
      </c>
      <c r="H167" s="9">
        <v>0.72351519992000002</v>
      </c>
      <c r="I167" s="9">
        <v>0.70505931990000004</v>
      </c>
      <c r="J167" s="9">
        <v>0.69483076077999995</v>
      </c>
      <c r="K167" s="9">
        <v>0.69483076077999995</v>
      </c>
      <c r="L167" s="9">
        <v>0.68996559156000004</v>
      </c>
      <c r="M167" s="9">
        <v>0.68510086707999995</v>
      </c>
    </row>
    <row r="168" spans="1:13" s="6" customFormat="1" hidden="1" outlineLevel="4" x14ac:dyDescent="0.35">
      <c r="A168" s="10" t="s">
        <v>11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s="6" customFormat="1" hidden="1" outlineLevel="4" x14ac:dyDescent="0.35">
      <c r="A169" s="10" t="s">
        <v>12</v>
      </c>
      <c r="B169" s="9">
        <v>3.22574122352</v>
      </c>
      <c r="C169" s="9">
        <v>3.22574122352</v>
      </c>
      <c r="D169" s="9">
        <v>3.22574122352</v>
      </c>
      <c r="E169" s="9">
        <v>3.22574122352</v>
      </c>
      <c r="F169" s="9">
        <v>3.22574122352</v>
      </c>
      <c r="G169" s="9">
        <v>3.22574122352</v>
      </c>
      <c r="H169" s="9">
        <v>3.22574122352</v>
      </c>
      <c r="I169" s="9">
        <v>3.22574122352</v>
      </c>
      <c r="J169" s="9">
        <v>3.22574122352</v>
      </c>
      <c r="K169" s="9">
        <v>3.22574122352</v>
      </c>
      <c r="L169" s="9">
        <v>3.22574122352</v>
      </c>
      <c r="M169" s="9">
        <v>3.22574122352</v>
      </c>
    </row>
    <row r="170" spans="1:13" s="6" customFormat="1" hidden="1" outlineLevel="4" x14ac:dyDescent="0.35">
      <c r="A170" s="10" t="s">
        <v>8</v>
      </c>
      <c r="B170" s="9">
        <v>0.27199999996000002</v>
      </c>
      <c r="C170" s="9">
        <v>0.27199999996000002</v>
      </c>
      <c r="D170" s="9">
        <v>0.27199999996000002</v>
      </c>
      <c r="E170" s="9">
        <v>0.27199999996000002</v>
      </c>
      <c r="F170" s="9">
        <v>0.27199999996000002</v>
      </c>
      <c r="G170" s="9">
        <v>0.27200000404000002</v>
      </c>
      <c r="H170" s="9"/>
      <c r="I170" s="9"/>
      <c r="J170" s="9"/>
      <c r="K170" s="9"/>
      <c r="L170" s="9"/>
      <c r="M170" s="9"/>
    </row>
    <row r="171" spans="1:13" s="6" customFormat="1" outlineLevel="3" collapsed="1" x14ac:dyDescent="0.35">
      <c r="A171" s="11" t="s">
        <v>16</v>
      </c>
      <c r="B171" s="9">
        <f t="shared" ref="B171:M171" si="56">SUM(B172:B174)</f>
        <v>111.14711486498999</v>
      </c>
      <c r="C171" s="9">
        <f t="shared" si="56"/>
        <v>131.26797774836999</v>
      </c>
      <c r="D171" s="9">
        <f t="shared" si="56"/>
        <v>104.53871600916</v>
      </c>
      <c r="E171" s="9">
        <f t="shared" si="56"/>
        <v>190.34853026363001</v>
      </c>
      <c r="F171" s="9">
        <f t="shared" si="56"/>
        <v>99.966006008690002</v>
      </c>
      <c r="G171" s="9">
        <f t="shared" si="56"/>
        <v>98.149127362089999</v>
      </c>
      <c r="H171" s="9">
        <f t="shared" si="56"/>
        <v>97.092238575690004</v>
      </c>
      <c r="I171" s="9">
        <f t="shared" si="56"/>
        <v>96.33855416290001</v>
      </c>
      <c r="J171" s="9">
        <f t="shared" si="56"/>
        <v>95.658009798569992</v>
      </c>
      <c r="K171" s="9">
        <f t="shared" si="56"/>
        <v>94.54953320125</v>
      </c>
      <c r="L171" s="9">
        <f t="shared" si="56"/>
        <v>94.446109945130004</v>
      </c>
      <c r="M171" s="9">
        <f t="shared" si="56"/>
        <v>93.906660713560001</v>
      </c>
    </row>
    <row r="172" spans="1:13" s="6" customFormat="1" hidden="1" outlineLevel="4" x14ac:dyDescent="0.35">
      <c r="A172" s="10" t="s">
        <v>7</v>
      </c>
      <c r="B172" s="9">
        <v>78.510994082349995</v>
      </c>
      <c r="C172" s="9">
        <v>99.418893154149998</v>
      </c>
      <c r="D172" s="9">
        <v>73.995815578250003</v>
      </c>
      <c r="E172" s="9">
        <v>161.45174061454</v>
      </c>
      <c r="F172" s="9">
        <v>71.805656360249998</v>
      </c>
      <c r="G172" s="9">
        <v>69.988777713649995</v>
      </c>
      <c r="H172" s="9">
        <v>68.93188892725</v>
      </c>
      <c r="I172" s="9">
        <v>68.178204514460006</v>
      </c>
      <c r="J172" s="9">
        <v>67.493597641489998</v>
      </c>
      <c r="K172" s="9">
        <v>66.65974764165</v>
      </c>
      <c r="L172" s="9">
        <v>66.556324385530004</v>
      </c>
      <c r="M172" s="9">
        <v>66.373875154269996</v>
      </c>
    </row>
    <row r="173" spans="1:13" s="6" customFormat="1" hidden="1" outlineLevel="4" x14ac:dyDescent="0.35">
      <c r="A173" s="10" t="s">
        <v>8</v>
      </c>
      <c r="B173" s="9">
        <v>32.636120782639999</v>
      </c>
      <c r="C173" s="9">
        <v>31.849084594219999</v>
      </c>
      <c r="D173" s="9">
        <v>30.542900430909999</v>
      </c>
      <c r="E173" s="9">
        <v>28.89678964909</v>
      </c>
      <c r="F173" s="9">
        <v>28.16034964844</v>
      </c>
      <c r="G173" s="9">
        <v>28.16034964844</v>
      </c>
      <c r="H173" s="9">
        <v>28.16034964844</v>
      </c>
      <c r="I173" s="9">
        <v>28.16034964844</v>
      </c>
      <c r="J173" s="9">
        <v>28.164412157080001</v>
      </c>
      <c r="K173" s="9">
        <v>27.8897855596</v>
      </c>
      <c r="L173" s="9">
        <v>27.8897855596</v>
      </c>
      <c r="M173" s="9">
        <v>27.532785559290001</v>
      </c>
    </row>
    <row r="174" spans="1:13" s="6" customFormat="1" hidden="1" outlineLevel="4" x14ac:dyDescent="0.35">
      <c r="A174" s="10" t="s">
        <v>17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s="6" customFormat="1" x14ac:dyDescent="0.35">
      <c r="A175" s="8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</sheetData>
  <mergeCells count="1">
    <mergeCell ref="A59:K59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2025-01-14T08:21:33Z</cp:lastPrinted>
  <dcterms:created xsi:type="dcterms:W3CDTF">2025-01-14T07:58:59Z</dcterms:created>
  <dcterms:modified xsi:type="dcterms:W3CDTF">2025-01-23T14:20:15Z</dcterms:modified>
</cp:coreProperties>
</file>