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ЦяКнига" defaultThemeVersion="164011"/>
  <mc:AlternateContent xmlns:mc="http://schemas.openxmlformats.org/markup-compatibility/2006">
    <mc:Choice Requires="x15">
      <x15ac:absPath xmlns:x15ac="http://schemas.microsoft.com/office/spreadsheetml/2010/11/ac" url="N:\33000\33030\4 Дослідження діяльності ВА\1 Оцінка функції моніторингу ПВА\3 Лист з рекомендаціями\додаток 4 ОФ-ДВА\"/>
    </mc:Choice>
  </mc:AlternateContent>
  <bookViews>
    <workbookView xWindow="0" yWindow="0" windowWidth="13290" windowHeight="11520"/>
  </bookViews>
  <sheets>
    <sheet name="Інфокарта" sheetId="1" r:id="rId1"/>
    <sheet name="Розділ 1" sheetId="4" r:id="rId2"/>
    <sheet name="Розділ 2" sheetId="5" r:id="rId3"/>
    <sheet name="Розділ 3" sheetId="12" r:id="rId4"/>
    <sheet name="Розділ 4" sheetId="11" r:id="rId5"/>
    <sheet name="Моніторинг" sheetId="13" r:id="rId6"/>
    <sheet name="admin" sheetId="9" state="hidden" r:id="rId7"/>
  </sheets>
  <externalReferences>
    <externalReference r:id="rId8"/>
  </externalReferences>
  <definedNames>
    <definedName name="Аудит" localSheetId="5">[1]admin!$B$2:$B$3</definedName>
    <definedName name="Аудит" localSheetId="3">[1]admin!$B$2:$B$3</definedName>
    <definedName name="Аудит">admin!$B$2:$B$3</definedName>
    <definedName name="відхилено">[1]admin!$F$2:$F$3</definedName>
    <definedName name="Напрям" localSheetId="5">[1]admin!$C$2:$C$3</definedName>
    <definedName name="Напрям" localSheetId="3">[1]admin!$C$2:$C$3</definedName>
    <definedName name="Напрям">admin!$C$2:$C$3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12" l="1"/>
  <c r="D12" i="12" s="1"/>
  <c r="D11" i="12"/>
  <c r="D10" i="12"/>
  <c r="D9" i="12"/>
  <c r="D8" i="12"/>
  <c r="D7" i="12"/>
  <c r="D6" i="12" l="1"/>
  <c r="D9" i="4"/>
  <c r="D10" i="4"/>
  <c r="E49" i="5" l="1"/>
  <c r="G49" i="5"/>
  <c r="H49" i="5"/>
  <c r="D49" i="5"/>
  <c r="E46" i="5"/>
  <c r="G46" i="5"/>
  <c r="H46" i="5"/>
  <c r="D46" i="5"/>
  <c r="E42" i="5" l="1"/>
  <c r="G42" i="5"/>
  <c r="D42" i="5"/>
  <c r="H42" i="5"/>
  <c r="D14" i="4"/>
  <c r="D13" i="4"/>
  <c r="D12" i="4"/>
  <c r="D8" i="4"/>
  <c r="D7" i="4"/>
  <c r="D6" i="4" l="1"/>
  <c r="D11" i="4" s="1"/>
</calcChain>
</file>

<file path=xl/sharedStrings.xml><?xml version="1.0" encoding="utf-8"?>
<sst xmlns="http://schemas.openxmlformats.org/spreadsheetml/2006/main" count="366" uniqueCount="139">
  <si>
    <t>Код рядка</t>
  </si>
  <si>
    <t>х</t>
  </si>
  <si>
    <t>Кількість</t>
  </si>
  <si>
    <t>Загальна кількість</t>
  </si>
  <si>
    <t>І. Загальні відомості</t>
  </si>
  <si>
    <t>І. Надано рекомендацій (всього), з них:</t>
  </si>
  <si>
    <t>Сума,
(тис. грн)</t>
  </si>
  <si>
    <t>Виявлено</t>
  </si>
  <si>
    <t>Усунуто</t>
  </si>
  <si>
    <t>Дата актуалізації інформації</t>
  </si>
  <si>
    <t>ІНФОРМАЦІЙНА КАРТА</t>
  </si>
  <si>
    <t>1. Загальні дані про внутрішній аудит</t>
  </si>
  <si>
    <t>Аудит</t>
  </si>
  <si>
    <t>Плановий</t>
  </si>
  <si>
    <t>Позаплановий</t>
  </si>
  <si>
    <t xml:space="preserve">Аудит з оцінки ефективності </t>
  </si>
  <si>
    <t>плановий/позаплановий</t>
  </si>
  <si>
    <t>Об'єкт внутрішнього аудиту:</t>
  </si>
  <si>
    <t>Тема внутрішнього аудиту:</t>
  </si>
  <si>
    <t>Підстава проведення аудиту:</t>
  </si>
  <si>
    <t>Термін проведення аудиту:</t>
  </si>
  <si>
    <t>людино-днів</t>
  </si>
  <si>
    <t>Період, що підлягав аудиту:</t>
  </si>
  <si>
    <t>Дата</t>
  </si>
  <si>
    <t>Реквізити аудиторського звіту:</t>
  </si>
  <si>
    <t>Назва установи</t>
  </si>
  <si>
    <t>Наявність недоліків/
порушень</t>
  </si>
  <si>
    <t>Так</t>
  </si>
  <si>
    <t>Ні</t>
  </si>
  <si>
    <t>ПРО РЕЗУЛЬТАТИ ВНУТРІШНЬОГО АУДИТУ</t>
  </si>
  <si>
    <t>Надано коментарів до аудиторського звіту (всього), з них:</t>
  </si>
  <si>
    <t>Так/Ні</t>
  </si>
  <si>
    <t>Коментарі враховано:</t>
  </si>
  <si>
    <t>Номер (№)</t>
  </si>
  <si>
    <t>Дата обговорення</t>
  </si>
  <si>
    <t>Члени аудиторської групи:</t>
  </si>
  <si>
    <t>ПІБ та посада</t>
  </si>
  <si>
    <t>Витрачено людино-днів</t>
  </si>
  <si>
    <t>Залучені експерти:</t>
  </si>
  <si>
    <t xml:space="preserve">Ознайомлення зі звітом </t>
  </si>
  <si>
    <t>Посада</t>
  </si>
  <si>
    <t>Підпис</t>
  </si>
  <si>
    <t xml:space="preserve">ПІБ  </t>
  </si>
  <si>
    <t>Відповідальний за складання інформаційної картки:</t>
  </si>
  <si>
    <t>Сторінка 
у звіті</t>
  </si>
  <si>
    <t>Дата 
усунення</t>
  </si>
  <si>
    <t>Доповідна/ службова записка керівнику органу за результатами аудиту</t>
  </si>
  <si>
    <t>№</t>
  </si>
  <si>
    <t>Резолюція</t>
  </si>
  <si>
    <t>Стан реагування</t>
  </si>
  <si>
    <t>Назва органу</t>
  </si>
  <si>
    <t xml:space="preserve">Дата </t>
  </si>
  <si>
    <t>Прийнято управлінських рішень</t>
  </si>
  <si>
    <t>Тип документа</t>
  </si>
  <si>
    <t>Стислий зміст</t>
  </si>
  <si>
    <t>2. Відомості про виявлені недоліки, проблеми та порушення</t>
  </si>
  <si>
    <t>3. Результативність внутрішнього аудиту</t>
  </si>
  <si>
    <t>4. Реалізація результатів внутрішнього аудиту</t>
  </si>
  <si>
    <t>ІII. Відомості про виявлені порушення (всього), з них:</t>
  </si>
  <si>
    <t>3. Відомості про відповідальних осіб</t>
  </si>
  <si>
    <t>2. Відомості про установи</t>
  </si>
  <si>
    <t>Значення показників</t>
  </si>
  <si>
    <t>4.1. Реалізація результатів внутрішнього аудиту в державному органі</t>
  </si>
  <si>
    <t>4.2. Реалізація результатів внутрішнього аудиту в інших органах</t>
  </si>
  <si>
    <t>Поінформовано правоохоронні та інші органи</t>
  </si>
  <si>
    <t>Передано до правоохоронних та інших органів</t>
  </si>
  <si>
    <t>Підстава</t>
  </si>
  <si>
    <t>Власна ініціатива</t>
  </si>
  <si>
    <t>Запит/Звернення</t>
  </si>
  <si>
    <t>А</t>
  </si>
  <si>
    <t>Б</t>
  </si>
  <si>
    <t>Проведено внутрішніх аудитів (всього), з них:</t>
  </si>
  <si>
    <t>Планові внутрішні аудити</t>
  </si>
  <si>
    <t>Позапланові внутрішні аудити</t>
  </si>
  <si>
    <t>Складено аудиторських звітів (всього), з них:</t>
  </si>
  <si>
    <t>Аудиторські звіти, до яких надано коментарі</t>
  </si>
  <si>
    <t>Надано коментарів до аудиторських звітів (всього), з них:</t>
  </si>
  <si>
    <t>Коментарі, які враховано</t>
  </si>
  <si>
    <t>Використано робочого часу, людино-днів</t>
  </si>
  <si>
    <t>Внутрішній аудит з оцінки ефективності</t>
  </si>
  <si>
    <t>Кількість 
(од.)</t>
  </si>
  <si>
    <t>Кількість (од.)</t>
  </si>
  <si>
    <t xml:space="preserve">Кількість установ, у яких проводився внутрішній аудит </t>
  </si>
  <si>
    <t>Кількість установ, у яких виявлено недоліки/проблеми та порушення</t>
  </si>
  <si>
    <t>Функціонування системи внутрішнього контролю</t>
  </si>
  <si>
    <t>Виконання і досягнення цілей, визначених у стратегічних та річних планах</t>
  </si>
  <si>
    <t>Планування і виконання бюджетних програм та результатів їх виконання, управління бюджетними коштами</t>
  </si>
  <si>
    <t>Якості надання адміністративних послуг</t>
  </si>
  <si>
    <t>Виконання контрольно-наглядових функцій, завдань, визначених актами законодавства</t>
  </si>
  <si>
    <t>Використання і збереження активів</t>
  </si>
  <si>
    <t>Надійності, ефективності та результативності інформаційних систем і технологій</t>
  </si>
  <si>
    <t>Управління державним майном</t>
  </si>
  <si>
    <t>Правильності ведення бухгалтерського обліку та достовірності фінансової і бюджетної звітності</t>
  </si>
  <si>
    <t>Нефінансові порушення</t>
  </si>
  <si>
    <t>Порушення, що призвели до втрат фінансових і матеріальних ресурсів</t>
  </si>
  <si>
    <t>Порушення, що не призвели до втрат</t>
  </si>
  <si>
    <t xml:space="preserve">Відхилено рекомендацій керівником </t>
  </si>
  <si>
    <t>Прийнято рекомендацій, з них:</t>
  </si>
  <si>
    <t>Рекомендації, щодо яких не настав термін виконання</t>
  </si>
  <si>
    <t>Рекомендації, яких не виконано</t>
  </si>
  <si>
    <t>Рекомендації, які виконано частково</t>
  </si>
  <si>
    <t>Рекомендації, які виконано повністю, з них:</t>
  </si>
  <si>
    <t>Виконані рекомендації, за якими досягнуто результативність</t>
  </si>
  <si>
    <t>Аудит іншого спрямування</t>
  </si>
  <si>
    <t>Спрямування внутрішнього аудиту:</t>
  </si>
  <si>
    <t>ІІ.Недоліки/проблеми (всього), з них щодо:</t>
  </si>
  <si>
    <t>Установи, в яких проводився аудит:</t>
  </si>
  <si>
    <t>Обговорення проекту звіту з відповідальними за діяльність особами:</t>
  </si>
  <si>
    <t>Відповідальні за діяльність особи:</t>
  </si>
  <si>
    <t>заповнюється в розрізі установ, в яких проводився внутрішній аудит</t>
  </si>
  <si>
    <t>заповнюється в розрізі установ, в яких виявлено недоліки/проблеми та порушення</t>
  </si>
  <si>
    <t>заповнюється в розрізі виявлених недоліків/проблем та установ, в яких їх виявлено</t>
  </si>
  <si>
    <t>заповнюється в розрізі виявлених порушень та установ, в яких їх виявлено</t>
  </si>
  <si>
    <t>відхилено</t>
  </si>
  <si>
    <t>прийнято</t>
  </si>
  <si>
    <t>не настав термін виконання</t>
  </si>
  <si>
    <t>не виконано</t>
  </si>
  <si>
    <t>виконано частково</t>
  </si>
  <si>
    <t>виконано повністю</t>
  </si>
  <si>
    <t>досягнуто результативність</t>
  </si>
  <si>
    <t>5. Моніторинг впровадження аудиторських рекомендацій</t>
  </si>
  <si>
    <t>Виявлені недоліки, проблеми та порушення</t>
  </si>
  <si>
    <t>Показники виконання/впровадження</t>
  </si>
  <si>
    <t>Решення керівника щодо рекомендації</t>
  </si>
  <si>
    <t>Відповідальний
працівник/підрозділ</t>
  </si>
  <si>
    <t>Визначений термін виконання</t>
  </si>
  <si>
    <t>Стан впровадження рекомендацій на 31.12.2023</t>
  </si>
  <si>
    <t>Фактична дата впровадження</t>
  </si>
  <si>
    <t>Інформація щодо вжитих заходів по впровадженню рекомендацій</t>
  </si>
  <si>
    <t>Досягнення очікувангого результату</t>
  </si>
  <si>
    <t>Документи, що підтверджують здійснення заходів по впровадженню рекомендацій</t>
  </si>
  <si>
    <t>Приничи не виконання/часткового виконання рекомендацій</t>
  </si>
  <si>
    <t>Додаткові заходи впливу для впровадження рекомендацій</t>
  </si>
  <si>
    <t>Індикатор виконання рекомендацій</t>
  </si>
  <si>
    <t>Очікуваний результат від впровадження рекомендацій</t>
  </si>
  <si>
    <t>Надані аудиторські рекомендації</t>
  </si>
  <si>
    <t xml:space="preserve">Номер (№) </t>
  </si>
  <si>
    <t>Реквізити наданих коментарів:</t>
  </si>
  <si>
    <t>Реквізити висновків на коментарі: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</si>
</sst>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4" fillId="12" borderId="1" xfId="0" applyFont="1" applyFill="1" applyBorder="1" applyAlignment="1">
      <alignment horizontal="left" wrapText="1"/>
    </xf>
    <xf numFmtId="14" fontId="3" fillId="0" borderId="1" xfId="0" applyNumberFormat="1" applyFont="1" applyBorder="1" applyAlignment="1">
      <alignment horizontal="center" wrapText="1"/>
    </xf>
    <xf numFmtId="0" fontId="3" fillId="4" borderId="5" xfId="0" applyFont="1" applyFill="1" applyBorder="1" applyAlignment="1">
      <alignment horizontal="left" wrapText="1"/>
    </xf>
    <xf numFmtId="0" fontId="3" fillId="4" borderId="0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14" fontId="4" fillId="0" borderId="0" xfId="0" applyNumberFormat="1" applyFont="1" applyBorder="1" applyAlignment="1">
      <alignment horizontal="center" vertical="center"/>
    </xf>
    <xf numFmtId="0" fontId="1" fillId="4" borderId="7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1" fontId="8" fillId="0" borderId="4" xfId="0" applyNumberFormat="1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1" fontId="8" fillId="0" borderId="6" xfId="0" applyNumberFormat="1" applyFont="1" applyBorder="1" applyAlignment="1" applyProtection="1">
      <alignment horizontal="center" vertical="center" wrapText="1"/>
      <protection locked="0"/>
    </xf>
    <xf numFmtId="0" fontId="4" fillId="4" borderId="7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wrapText="1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horizontal="center"/>
    </xf>
    <xf numFmtId="0" fontId="3" fillId="2" borderId="7" xfId="0" applyFont="1" applyFill="1" applyBorder="1" applyAlignment="1">
      <alignment horizontal="left" wrapText="1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wrapText="1"/>
    </xf>
    <xf numFmtId="0" fontId="4" fillId="3" borderId="0" xfId="0" applyFont="1" applyFill="1" applyBorder="1"/>
    <xf numFmtId="0" fontId="4" fillId="3" borderId="6" xfId="0" applyFont="1" applyFill="1" applyBorder="1"/>
    <xf numFmtId="0" fontId="3" fillId="3" borderId="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vertical="center" wrapText="1"/>
    </xf>
    <xf numFmtId="14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6" xfId="0" applyFont="1" applyBorder="1"/>
    <xf numFmtId="0" fontId="5" fillId="12" borderId="10" xfId="0" applyFont="1" applyFill="1" applyBorder="1" applyAlignment="1">
      <alignment horizontal="center" wrapText="1"/>
    </xf>
    <xf numFmtId="0" fontId="5" fillId="12" borderId="11" xfId="0" applyFont="1" applyFill="1" applyBorder="1" applyAlignment="1">
      <alignment horizontal="center"/>
    </xf>
    <xf numFmtId="0" fontId="5" fillId="12" borderId="12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justify" vertical="center" wrapText="1"/>
    </xf>
    <xf numFmtId="0" fontId="2" fillId="10" borderId="1" xfId="0" applyFont="1" applyFill="1" applyBorder="1" applyAlignment="1">
      <alignment horizontal="center" vertical="center" wrapText="1"/>
    </xf>
    <xf numFmtId="1" fontId="1" fillId="1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9" borderId="1" xfId="0" applyFont="1" applyFill="1" applyBorder="1" applyAlignment="1">
      <alignment horizontal="justify" vertical="center" wrapText="1"/>
    </xf>
    <xf numFmtId="0" fontId="2" fillId="9" borderId="1" xfId="0" applyFont="1" applyFill="1" applyBorder="1" applyAlignment="1">
      <alignment horizontal="center" vertical="center" wrapText="1"/>
    </xf>
    <xf numFmtId="1" fontId="1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16" borderId="1" xfId="0" applyFont="1" applyFill="1" applyBorder="1" applyAlignment="1">
      <alignment horizontal="justify" vertical="center" wrapText="1"/>
    </xf>
    <xf numFmtId="0" fontId="2" fillId="16" borderId="1" xfId="0" applyFont="1" applyFill="1" applyBorder="1" applyAlignment="1">
      <alignment horizontal="center" vertical="center" wrapText="1"/>
    </xf>
    <xf numFmtId="1" fontId="2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17" borderId="1" xfId="0" applyFont="1" applyFill="1" applyBorder="1" applyAlignment="1">
      <alignment horizontal="justify" vertical="center" wrapText="1"/>
    </xf>
    <xf numFmtId="0" fontId="2" fillId="17" borderId="1" xfId="0" applyFont="1" applyFill="1" applyBorder="1" applyAlignment="1">
      <alignment horizontal="center" vertical="center" wrapText="1"/>
    </xf>
    <xf numFmtId="1" fontId="2" fillId="17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12" borderId="1" xfId="0" applyFont="1" applyFill="1" applyBorder="1" applyAlignment="1">
      <alignment horizontal="justify" vertical="center" wrapText="1"/>
    </xf>
    <xf numFmtId="0" fontId="2" fillId="12" borderId="1" xfId="0" applyFont="1" applyFill="1" applyBorder="1" applyAlignment="1">
      <alignment horizontal="center" vertical="center" wrapText="1"/>
    </xf>
    <xf numFmtId="1" fontId="2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8" borderId="1" xfId="0" applyFont="1" applyFill="1" applyBorder="1" applyAlignment="1">
      <alignment horizontal="justify" vertical="center" wrapText="1"/>
    </xf>
    <xf numFmtId="0" fontId="2" fillId="8" borderId="1" xfId="0" applyFont="1" applyFill="1" applyBorder="1" applyAlignment="1">
      <alignment horizontal="center" vertical="center" wrapText="1"/>
    </xf>
    <xf numFmtId="1" fontId="2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justify" vertical="center" wrapText="1"/>
    </xf>
    <xf numFmtId="0" fontId="2" fillId="11" borderId="1" xfId="0" applyFont="1" applyFill="1" applyBorder="1" applyAlignment="1">
      <alignment horizontal="center" vertical="center" wrapText="1"/>
    </xf>
    <xf numFmtId="1" fontId="1" fillId="11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right" vertical="center" wrapText="1"/>
    </xf>
    <xf numFmtId="1" fontId="1" fillId="12" borderId="1" xfId="0" applyNumberFormat="1" applyFont="1" applyFill="1" applyBorder="1" applyAlignment="1">
      <alignment horizontal="center" vertical="center" wrapText="1"/>
    </xf>
    <xf numFmtId="164" fontId="2" fillId="12" borderId="1" xfId="0" applyNumberFormat="1" applyFont="1" applyFill="1" applyBorder="1" applyAlignment="1">
      <alignment horizontal="center" vertical="center" wrapText="1"/>
    </xf>
    <xf numFmtId="1" fontId="1" fillId="8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8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" xfId="0" applyNumberFormat="1" applyFont="1" applyFill="1" applyBorder="1" applyAlignment="1">
      <alignment horizontal="center" vertical="center" wrapText="1"/>
    </xf>
    <xf numFmtId="1" fontId="2" fillId="10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11" borderId="5" xfId="0" applyFont="1" applyFill="1" applyBorder="1" applyAlignment="1">
      <alignment horizontal="left" wrapText="1"/>
    </xf>
    <xf numFmtId="0" fontId="3" fillId="11" borderId="0" xfId="0" applyFont="1" applyFill="1" applyBorder="1" applyAlignment="1">
      <alignment horizontal="left" wrapText="1"/>
    </xf>
    <xf numFmtId="0" fontId="3" fillId="11" borderId="6" xfId="0" applyFont="1" applyFill="1" applyBorder="1" applyAlignment="1">
      <alignment horizontal="left" wrapText="1"/>
    </xf>
    <xf numFmtId="0" fontId="1" fillId="11" borderId="5" xfId="0" applyFont="1" applyFill="1" applyBorder="1"/>
    <xf numFmtId="0" fontId="1" fillId="11" borderId="0" xfId="0" applyFont="1" applyFill="1" applyBorder="1" applyAlignment="1">
      <alignment horizontal="center"/>
    </xf>
    <xf numFmtId="0" fontId="1" fillId="11" borderId="6" xfId="0" applyFont="1" applyFill="1" applyBorder="1" applyAlignment="1">
      <alignment horizontal="center"/>
    </xf>
    <xf numFmtId="0" fontId="1" fillId="11" borderId="7" xfId="0" applyFont="1" applyFill="1" applyBorder="1"/>
    <xf numFmtId="14" fontId="1" fillId="0" borderId="8" xfId="0" applyNumberFormat="1" applyFont="1" applyBorder="1"/>
    <xf numFmtId="0" fontId="1" fillId="0" borderId="8" xfId="0" applyFont="1" applyBorder="1"/>
    <xf numFmtId="0" fontId="1" fillId="0" borderId="9" xfId="0" applyFont="1" applyBorder="1"/>
    <xf numFmtId="0" fontId="3" fillId="8" borderId="5" xfId="0" applyFont="1" applyFill="1" applyBorder="1" applyAlignment="1">
      <alignment horizontal="left"/>
    </xf>
    <xf numFmtId="0" fontId="3" fillId="8" borderId="0" xfId="0" applyFont="1" applyFill="1" applyBorder="1" applyAlignment="1">
      <alignment horizontal="left"/>
    </xf>
    <xf numFmtId="0" fontId="3" fillId="8" borderId="6" xfId="0" applyFont="1" applyFill="1" applyBorder="1" applyAlignment="1">
      <alignment horizontal="left"/>
    </xf>
    <xf numFmtId="0" fontId="1" fillId="8" borderId="5" xfId="0" applyFont="1" applyFill="1" applyBorder="1" applyAlignment="1">
      <alignment horizontal="center"/>
    </xf>
    <xf numFmtId="0" fontId="1" fillId="8" borderId="0" xfId="0" applyFont="1" applyFill="1" applyBorder="1" applyAlignment="1">
      <alignment horizontal="center"/>
    </xf>
    <xf numFmtId="0" fontId="1" fillId="8" borderId="6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9" fillId="0" borderId="9" xfId="0" applyFont="1" applyBorder="1" applyAlignment="1">
      <alignment horizontal="left" wrapText="1"/>
    </xf>
    <xf numFmtId="0" fontId="3" fillId="10" borderId="5" xfId="0" applyFont="1" applyFill="1" applyBorder="1" applyAlignment="1">
      <alignment horizontal="left"/>
    </xf>
    <xf numFmtId="0" fontId="3" fillId="10" borderId="0" xfId="0" applyFont="1" applyFill="1" applyBorder="1" applyAlignment="1">
      <alignment horizontal="left"/>
    </xf>
    <xf numFmtId="0" fontId="3" fillId="10" borderId="6" xfId="0" applyFont="1" applyFill="1" applyBorder="1" applyAlignment="1">
      <alignment horizontal="left"/>
    </xf>
    <xf numFmtId="0" fontId="1" fillId="10" borderId="5" xfId="0" applyFont="1" applyFill="1" applyBorder="1" applyAlignment="1">
      <alignment horizontal="center"/>
    </xf>
    <xf numFmtId="0" fontId="1" fillId="10" borderId="0" xfId="0" applyFont="1" applyFill="1" applyBorder="1" applyAlignment="1">
      <alignment horizontal="center"/>
    </xf>
    <xf numFmtId="0" fontId="1" fillId="10" borderId="6" xfId="0" applyFont="1" applyFill="1" applyBorder="1" applyAlignment="1">
      <alignment horizontal="center"/>
    </xf>
    <xf numFmtId="0" fontId="1" fillId="0" borderId="7" xfId="0" applyFont="1" applyBorder="1"/>
    <xf numFmtId="0" fontId="1" fillId="0" borderId="9" xfId="0" applyFont="1" applyBorder="1" applyAlignment="1">
      <alignment horizontal="center"/>
    </xf>
    <xf numFmtId="0" fontId="3" fillId="9" borderId="5" xfId="0" applyFont="1" applyFill="1" applyBorder="1" applyAlignment="1">
      <alignment horizontal="left"/>
    </xf>
    <xf numFmtId="0" fontId="3" fillId="9" borderId="0" xfId="0" applyFont="1" applyFill="1" applyBorder="1" applyAlignment="1">
      <alignment horizontal="left"/>
    </xf>
    <xf numFmtId="0" fontId="3" fillId="9" borderId="6" xfId="0" applyFont="1" applyFill="1" applyBorder="1" applyAlignment="1">
      <alignment horizontal="left"/>
    </xf>
    <xf numFmtId="0" fontId="1" fillId="9" borderId="5" xfId="0" applyFont="1" applyFill="1" applyBorder="1" applyAlignment="1">
      <alignment horizontal="center"/>
    </xf>
    <xf numFmtId="0" fontId="1" fillId="9" borderId="0" xfId="0" applyFont="1" applyFill="1" applyBorder="1" applyAlignment="1">
      <alignment horizontal="center"/>
    </xf>
    <xf numFmtId="0" fontId="1" fillId="9" borderId="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1" fontId="1" fillId="14" borderId="1" xfId="0" applyNumberFormat="1" applyFont="1" applyFill="1" applyBorder="1" applyAlignment="1">
      <alignment horizontal="justify" vertical="top" wrapText="1"/>
    </xf>
    <xf numFmtId="1" fontId="1" fillId="14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3" fillId="15" borderId="2" xfId="0" applyFont="1" applyFill="1" applyBorder="1" applyAlignment="1">
      <alignment horizontal="left" wrapText="1"/>
    </xf>
    <xf numFmtId="0" fontId="3" fillId="15" borderId="3" xfId="0" applyFont="1" applyFill="1" applyBorder="1" applyAlignment="1">
      <alignment horizontal="left" wrapText="1"/>
    </xf>
    <xf numFmtId="0" fontId="3" fillId="15" borderId="4" xfId="0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12" borderId="2" xfId="0" applyFont="1" applyFill="1" applyBorder="1" applyAlignment="1">
      <alignment horizontal="left"/>
    </xf>
    <xf numFmtId="0" fontId="3" fillId="12" borderId="3" xfId="0" applyFont="1" applyFill="1" applyBorder="1" applyAlignment="1">
      <alignment horizontal="left"/>
    </xf>
    <xf numFmtId="0" fontId="3" fillId="12" borderId="4" xfId="0" applyFont="1" applyFill="1" applyBorder="1" applyAlignment="1">
      <alignment horizontal="left"/>
    </xf>
    <xf numFmtId="0" fontId="6" fillId="6" borderId="13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14" fontId="4" fillId="0" borderId="6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11" fillId="4" borderId="5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wrapText="1"/>
    </xf>
  </cellXfs>
  <cellStyles count="1">
    <cellStyle name="Звичайни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8" tint="0.7999816888943144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3000/33030/4%20&#1044;&#1086;&#1089;&#1083;&#1110;&#1076;&#1078;&#1077;&#1085;&#1085;&#1103;%20&#1076;&#1110;&#1103;&#1083;&#1100;&#1085;&#1086;&#1089;&#1090;&#1110;%20&#1042;&#1040;/1%20&#1054;&#1094;&#1110;&#1085;&#1082;&#1072;%20&#1092;&#1091;&#1085;&#1082;&#1094;&#1110;&#1111;%20&#1084;&#1086;&#1085;&#1110;&#1090;&#1086;&#1088;&#1080;&#1085;&#1075;&#1091;%20&#1055;&#1042;&#1040;/1%20&#1088;&#1086;&#1079;&#1088;&#1086;&#1073;&#1082;&#1072;%20&#1084;&#1086;&#1085;&#1110;&#1090;&#1086;&#1088;/&#1055;&#1088;&#1086;&#1108;&#1082;&#1090;%20&#1084;&#1086;&#1085;&#1110;&#1090;&#1086;&#1088;/&#1096;&#1072;&#1073;&#1083;&#1086;&#1085;/&#1055;&#1088;&#1080;&#1082;&#1083;&#1072;&#1076;%20&#1053;&#1047;&#1044;+&#1052;/&#1053;&#1047;&#1044;%20+&#1084;&#1086;&#1085;&#1110;&#1090;&#1086;&#1088;%2005.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Інфокарта"/>
      <sheetName val="Розділ 1"/>
      <sheetName val="Розділ 2"/>
      <sheetName val="Розділ 3"/>
      <sheetName val="Розділ 4"/>
      <sheetName val="Моніторинг"/>
      <sheetName val="admin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2" t="str">
            <v>Плановий</v>
          </cell>
          <cell r="C2" t="str">
            <v xml:space="preserve">Аудит з оцінки ефективності </v>
          </cell>
          <cell r="F2" t="str">
            <v>відхилено</v>
          </cell>
        </row>
        <row r="3">
          <cell r="B3" t="str">
            <v>Позаплановий</v>
          </cell>
          <cell r="C3" t="str">
            <v>Аудит іншого спрямування</v>
          </cell>
          <cell r="F3" t="str">
            <v>прийнято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1">
    <pageSetUpPr fitToPage="1"/>
  </sheetPr>
  <dimension ref="B1:D57"/>
  <sheetViews>
    <sheetView showGridLines="0" tabSelected="1" topLeftCell="A40" zoomScale="130" zoomScaleNormal="130" zoomScaleSheetLayoutView="85" workbookViewId="0">
      <selection activeCell="C50" sqref="C50"/>
    </sheetView>
  </sheetViews>
  <sheetFormatPr defaultColWidth="8.85546875" defaultRowHeight="15" x14ac:dyDescent="0.25"/>
  <cols>
    <col min="1" max="1" width="6.28515625" style="3" customWidth="1"/>
    <col min="2" max="2" width="23.140625" style="8" customWidth="1"/>
    <col min="3" max="3" width="45.42578125" style="3" customWidth="1"/>
    <col min="4" max="4" width="19.7109375" style="3" customWidth="1"/>
    <col min="5" max="16384" width="8.85546875" style="3"/>
  </cols>
  <sheetData>
    <row r="1" spans="2:4" ht="30" x14ac:dyDescent="0.25">
      <c r="B1" s="13" t="s">
        <v>9</v>
      </c>
    </row>
    <row r="2" spans="2:4" ht="20.25" customHeight="1" x14ac:dyDescent="0.25">
      <c r="B2" s="14"/>
      <c r="C2" s="7"/>
      <c r="D2" s="7"/>
    </row>
    <row r="3" spans="2:4" ht="15.75" x14ac:dyDescent="0.25">
      <c r="B3" s="9"/>
      <c r="C3" s="1"/>
      <c r="D3" s="1"/>
    </row>
    <row r="4" spans="2:4" ht="15.6" x14ac:dyDescent="0.3">
      <c r="B4" s="9"/>
      <c r="C4" s="1"/>
      <c r="D4" s="1"/>
    </row>
    <row r="5" spans="2:4" ht="15.75" x14ac:dyDescent="0.25">
      <c r="B5" s="143" t="s">
        <v>10</v>
      </c>
      <c r="C5" s="143"/>
      <c r="D5" s="143"/>
    </row>
    <row r="6" spans="2:4" ht="15.75" x14ac:dyDescent="0.25">
      <c r="B6" s="143" t="s">
        <v>29</v>
      </c>
      <c r="C6" s="143"/>
      <c r="D6" s="143"/>
    </row>
    <row r="7" spans="2:4" ht="15.75" x14ac:dyDescent="0.25">
      <c r="B7" s="9"/>
      <c r="C7" s="1"/>
      <c r="D7" s="1"/>
    </row>
    <row r="8" spans="2:4" ht="15.75" x14ac:dyDescent="0.25">
      <c r="B8" s="144" t="s">
        <v>11</v>
      </c>
      <c r="C8" s="145"/>
      <c r="D8" s="146"/>
    </row>
    <row r="9" spans="2:4" ht="15.75" x14ac:dyDescent="0.25">
      <c r="B9" s="15"/>
      <c r="C9" s="16"/>
      <c r="D9" s="17"/>
    </row>
    <row r="10" spans="2:4" ht="31.5" x14ac:dyDescent="0.25">
      <c r="B10" s="18" t="s">
        <v>17</v>
      </c>
      <c r="C10" s="150"/>
      <c r="D10" s="151"/>
    </row>
    <row r="11" spans="2:4" ht="15.75" x14ac:dyDescent="0.25">
      <c r="B11" s="15"/>
      <c r="C11" s="16"/>
      <c r="D11" s="19"/>
    </row>
    <row r="12" spans="2:4" ht="42" customHeight="1" x14ac:dyDescent="0.25">
      <c r="B12" s="18" t="s">
        <v>18</v>
      </c>
      <c r="C12" s="152"/>
      <c r="D12" s="151"/>
    </row>
    <row r="13" spans="2:4" ht="15.75" x14ac:dyDescent="0.25">
      <c r="B13" s="15"/>
      <c r="C13" s="16"/>
      <c r="D13" s="19"/>
    </row>
    <row r="14" spans="2:4" ht="45" customHeight="1" x14ac:dyDescent="0.25">
      <c r="B14" s="18" t="s">
        <v>104</v>
      </c>
      <c r="C14" s="20"/>
      <c r="D14" s="21"/>
    </row>
    <row r="15" spans="2:4" ht="15.75" x14ac:dyDescent="0.25">
      <c r="B15" s="15"/>
      <c r="C15" s="16"/>
      <c r="D15" s="22" t="s">
        <v>16</v>
      </c>
    </row>
    <row r="16" spans="2:4" ht="31.5" x14ac:dyDescent="0.25">
      <c r="B16" s="18" t="s">
        <v>19</v>
      </c>
      <c r="C16" s="150"/>
      <c r="D16" s="151"/>
    </row>
    <row r="17" spans="2:4" ht="15.75" x14ac:dyDescent="0.25">
      <c r="B17" s="15"/>
      <c r="C17" s="16"/>
      <c r="D17" s="17"/>
    </row>
    <row r="18" spans="2:4" ht="34.9" customHeight="1" x14ac:dyDescent="0.25">
      <c r="B18" s="18" t="s">
        <v>20</v>
      </c>
      <c r="C18" s="23"/>
      <c r="D18" s="21"/>
    </row>
    <row r="19" spans="2:4" ht="15.75" x14ac:dyDescent="0.25">
      <c r="B19" s="15"/>
      <c r="C19" s="16"/>
      <c r="D19" s="22" t="s">
        <v>21</v>
      </c>
    </row>
    <row r="20" spans="2:4" ht="31.5" x14ac:dyDescent="0.25">
      <c r="B20" s="18" t="s">
        <v>22</v>
      </c>
      <c r="C20" s="23"/>
      <c r="D20" s="17"/>
    </row>
    <row r="21" spans="2:4" ht="15.75" x14ac:dyDescent="0.25">
      <c r="B21" s="15"/>
      <c r="C21" s="16"/>
      <c r="D21" s="17"/>
    </row>
    <row r="22" spans="2:4" ht="31.5" x14ac:dyDescent="0.25">
      <c r="B22" s="15" t="s">
        <v>24</v>
      </c>
      <c r="C22" s="177"/>
      <c r="D22" s="176"/>
    </row>
    <row r="23" spans="2:4" ht="15.75" x14ac:dyDescent="0.25">
      <c r="B23" s="24"/>
      <c r="C23" s="25" t="s">
        <v>136</v>
      </c>
      <c r="D23" s="26" t="s">
        <v>23</v>
      </c>
    </row>
    <row r="24" spans="2:4" ht="15.75" x14ac:dyDescent="0.25">
      <c r="B24" s="10"/>
      <c r="C24" s="6"/>
      <c r="D24" s="6"/>
    </row>
    <row r="25" spans="2:4" ht="47.25" x14ac:dyDescent="0.25">
      <c r="B25" s="27" t="s">
        <v>30</v>
      </c>
      <c r="C25" s="28"/>
      <c r="D25" s="29"/>
    </row>
    <row r="26" spans="2:4" ht="15.75" x14ac:dyDescent="0.25">
      <c r="B26" s="30"/>
      <c r="C26" s="31" t="s">
        <v>31</v>
      </c>
      <c r="D26" s="22" t="s">
        <v>2</v>
      </c>
    </row>
    <row r="27" spans="2:4" ht="25.5" x14ac:dyDescent="0.25">
      <c r="B27" s="178" t="s">
        <v>137</v>
      </c>
      <c r="C27" s="177"/>
      <c r="D27" s="176"/>
    </row>
    <row r="28" spans="2:4" ht="15.75" x14ac:dyDescent="0.25">
      <c r="B28" s="30"/>
      <c r="C28" s="31" t="s">
        <v>33</v>
      </c>
      <c r="D28" s="22" t="s">
        <v>23</v>
      </c>
    </row>
    <row r="29" spans="2:4" ht="31.5" x14ac:dyDescent="0.25">
      <c r="B29" s="30" t="s">
        <v>32</v>
      </c>
      <c r="C29" s="32"/>
      <c r="D29" s="33"/>
    </row>
    <row r="30" spans="2:4" x14ac:dyDescent="0.25">
      <c r="B30" s="179"/>
      <c r="C30" s="31" t="s">
        <v>31</v>
      </c>
      <c r="D30" s="22" t="s">
        <v>2</v>
      </c>
    </row>
    <row r="31" spans="2:4" ht="25.5" x14ac:dyDescent="0.25">
      <c r="B31" s="178" t="s">
        <v>138</v>
      </c>
      <c r="C31" s="177"/>
      <c r="D31" s="176"/>
    </row>
    <row r="32" spans="2:4" x14ac:dyDescent="0.25">
      <c r="B32" s="34"/>
      <c r="C32" s="25" t="s">
        <v>33</v>
      </c>
      <c r="D32" s="26" t="s">
        <v>23</v>
      </c>
    </row>
    <row r="33" spans="2:4" ht="40.15" customHeight="1" x14ac:dyDescent="0.25">
      <c r="B33" s="11"/>
    </row>
    <row r="34" spans="2:4" ht="15.75" x14ac:dyDescent="0.25">
      <c r="B34" s="156" t="s">
        <v>60</v>
      </c>
      <c r="C34" s="157"/>
      <c r="D34" s="158"/>
    </row>
    <row r="35" spans="2:4" ht="45.6" customHeight="1" x14ac:dyDescent="0.25">
      <c r="B35" s="35" t="s">
        <v>106</v>
      </c>
      <c r="C35" s="36" t="s">
        <v>25</v>
      </c>
      <c r="D35" s="37" t="s">
        <v>26</v>
      </c>
    </row>
    <row r="36" spans="2:4" ht="15.75" x14ac:dyDescent="0.25">
      <c r="B36" s="38"/>
      <c r="C36" s="39"/>
      <c r="D36" s="40"/>
    </row>
    <row r="37" spans="2:4" ht="15.75" x14ac:dyDescent="0.25">
      <c r="B37" s="41"/>
      <c r="C37" s="42"/>
      <c r="D37" s="43"/>
    </row>
    <row r="38" spans="2:4" ht="40.15" customHeight="1" x14ac:dyDescent="0.25"/>
    <row r="39" spans="2:4" ht="15.75" x14ac:dyDescent="0.25">
      <c r="B39" s="153" t="s">
        <v>59</v>
      </c>
      <c r="C39" s="154"/>
      <c r="D39" s="155"/>
    </row>
    <row r="40" spans="2:4" x14ac:dyDescent="0.25">
      <c r="B40" s="44"/>
      <c r="C40" s="45"/>
      <c r="D40" s="46"/>
    </row>
    <row r="41" spans="2:4" ht="31.15" customHeight="1" x14ac:dyDescent="0.25">
      <c r="B41" s="44"/>
      <c r="C41" s="47" t="s">
        <v>36</v>
      </c>
      <c r="D41" s="48" t="s">
        <v>37</v>
      </c>
    </row>
    <row r="42" spans="2:4" ht="31.5" x14ac:dyDescent="0.25">
      <c r="B42" s="49" t="s">
        <v>35</v>
      </c>
      <c r="C42" s="39"/>
      <c r="D42" s="21"/>
    </row>
    <row r="43" spans="2:4" x14ac:dyDescent="0.25">
      <c r="B43" s="44"/>
      <c r="C43" s="39"/>
      <c r="D43" s="21"/>
    </row>
    <row r="44" spans="2:4" x14ac:dyDescent="0.25">
      <c r="B44" s="44"/>
      <c r="C44" s="45"/>
      <c r="D44" s="46"/>
    </row>
    <row r="45" spans="2:4" ht="15.75" x14ac:dyDescent="0.25">
      <c r="B45" s="49" t="s">
        <v>38</v>
      </c>
      <c r="C45" s="39"/>
      <c r="D45" s="21"/>
    </row>
    <row r="46" spans="2:4" x14ac:dyDescent="0.25">
      <c r="B46" s="50"/>
      <c r="C46" s="42"/>
      <c r="D46" s="43"/>
    </row>
    <row r="48" spans="2:4" ht="63" x14ac:dyDescent="0.25">
      <c r="B48" s="51" t="s">
        <v>107</v>
      </c>
      <c r="C48" s="52"/>
      <c r="D48" s="53"/>
    </row>
    <row r="49" spans="2:4" x14ac:dyDescent="0.25">
      <c r="B49" s="44"/>
      <c r="C49" s="54" t="s">
        <v>34</v>
      </c>
      <c r="D49" s="55" t="s">
        <v>31</v>
      </c>
    </row>
    <row r="50" spans="2:4" x14ac:dyDescent="0.25">
      <c r="B50" s="44"/>
      <c r="C50" s="45"/>
      <c r="D50" s="46"/>
    </row>
    <row r="51" spans="2:4" ht="31.5" x14ac:dyDescent="0.25">
      <c r="B51" s="44"/>
      <c r="C51" s="56" t="s">
        <v>36</v>
      </c>
      <c r="D51" s="57" t="s">
        <v>39</v>
      </c>
    </row>
    <row r="52" spans="2:4" ht="31.5" x14ac:dyDescent="0.25">
      <c r="B52" s="49" t="s">
        <v>108</v>
      </c>
      <c r="C52" s="39"/>
      <c r="D52" s="21"/>
    </row>
    <row r="53" spans="2:4" x14ac:dyDescent="0.25">
      <c r="B53" s="50"/>
      <c r="C53" s="42"/>
      <c r="D53" s="43"/>
    </row>
    <row r="55" spans="2:4" ht="18" customHeight="1" x14ac:dyDescent="0.25">
      <c r="B55" s="147" t="s">
        <v>43</v>
      </c>
      <c r="C55" s="148"/>
      <c r="D55" s="149"/>
    </row>
    <row r="56" spans="2:4" ht="29.45" customHeight="1" x14ac:dyDescent="0.25">
      <c r="B56" s="58"/>
      <c r="C56" s="59"/>
      <c r="D56" s="60"/>
    </row>
    <row r="57" spans="2:4" x14ac:dyDescent="0.25">
      <c r="B57" s="61" t="s">
        <v>42</v>
      </c>
      <c r="C57" s="62" t="s">
        <v>40</v>
      </c>
      <c r="D57" s="63" t="s">
        <v>41</v>
      </c>
    </row>
  </sheetData>
  <sheetProtection formatColumns="0" formatRows="0" selectLockedCells="1"/>
  <mergeCells count="9">
    <mergeCell ref="B5:D5"/>
    <mergeCell ref="B6:D6"/>
    <mergeCell ref="B8:D8"/>
    <mergeCell ref="B55:D55"/>
    <mergeCell ref="C10:D10"/>
    <mergeCell ref="C12:D12"/>
    <mergeCell ref="C16:D16"/>
    <mergeCell ref="B39:D39"/>
    <mergeCell ref="B34:D34"/>
  </mergeCells>
  <dataValidations count="2">
    <dataValidation type="list" allowBlank="1" showInputMessage="1" showErrorMessage="1" sqref="D14">
      <formula1>Аудит</formula1>
    </dataValidation>
    <dataValidation type="list" allowBlank="1" showInputMessage="1" showErrorMessage="1" sqref="C14">
      <formula1>Напрям</formula1>
    </dataValidation>
  </dataValidations>
  <pageMargins left="0.78740157480314965" right="0.39370078740157483" top="0.78740157480314965" bottom="0.78740157480314965" header="0.31496062992125984" footer="0.31496062992125984"/>
  <pageSetup paperSize="9" scale="95" fitToHeight="2" orientation="portrait" r:id="rId1"/>
  <headerFooter scaleWithDoc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admin!$D$2:$D$3</xm:f>
          </x14:formula1>
          <xm:sqref>C29 C25 D36:D37 D48 D52:D53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4">
    <pageSetUpPr fitToPage="1"/>
  </sheetPr>
  <dimension ref="B2:D16"/>
  <sheetViews>
    <sheetView showGridLines="0" zoomScaleNormal="100" workbookViewId="0">
      <selection activeCell="B4" sqref="B4:D14"/>
    </sheetView>
  </sheetViews>
  <sheetFormatPr defaultRowHeight="15" x14ac:dyDescent="0.25"/>
  <cols>
    <col min="1" max="1" width="6.140625" customWidth="1"/>
    <col min="2" max="2" width="48.140625" customWidth="1"/>
    <col min="4" max="4" width="16.85546875" customWidth="1"/>
  </cols>
  <sheetData>
    <row r="2" spans="2:4" ht="15.75" x14ac:dyDescent="0.25">
      <c r="B2" s="143" t="s">
        <v>11</v>
      </c>
      <c r="C2" s="143"/>
      <c r="D2" s="143"/>
    </row>
    <row r="4" spans="2:4" ht="66.75" customHeight="1" x14ac:dyDescent="0.25">
      <c r="B4" s="64"/>
      <c r="C4" s="64" t="s">
        <v>0</v>
      </c>
      <c r="D4" s="64" t="s">
        <v>61</v>
      </c>
    </row>
    <row r="5" spans="2:4" ht="15.75" x14ac:dyDescent="0.25">
      <c r="B5" s="64" t="s">
        <v>69</v>
      </c>
      <c r="C5" s="64" t="s">
        <v>70</v>
      </c>
      <c r="D5" s="64">
        <v>1</v>
      </c>
    </row>
    <row r="6" spans="2:4" ht="25.5" customHeight="1" x14ac:dyDescent="0.25">
      <c r="B6" s="65" t="s">
        <v>71</v>
      </c>
      <c r="C6" s="66">
        <v>1000</v>
      </c>
      <c r="D6" s="67">
        <f>SUM(D7:D8)</f>
        <v>0</v>
      </c>
    </row>
    <row r="7" spans="2:4" ht="25.5" customHeight="1" x14ac:dyDescent="0.25">
      <c r="B7" s="68" t="s">
        <v>72</v>
      </c>
      <c r="C7" s="69">
        <v>1100</v>
      </c>
      <c r="D7" s="70">
        <f>IF(Інфокарта!D14="Плановий",1,0)</f>
        <v>0</v>
      </c>
    </row>
    <row r="8" spans="2:4" ht="25.5" customHeight="1" x14ac:dyDescent="0.25">
      <c r="B8" s="68" t="s">
        <v>73</v>
      </c>
      <c r="C8" s="69">
        <v>1200</v>
      </c>
      <c r="D8" s="70">
        <f>IF(Інфокарта!D14="Позаплановий",1,0)</f>
        <v>0</v>
      </c>
    </row>
    <row r="9" spans="2:4" ht="25.5" customHeight="1" x14ac:dyDescent="0.25">
      <c r="B9" s="71" t="s">
        <v>78</v>
      </c>
      <c r="C9" s="72">
        <v>1300</v>
      </c>
      <c r="D9" s="73">
        <f>Інфокарта!D18</f>
        <v>0</v>
      </c>
    </row>
    <row r="10" spans="2:4" ht="25.5" customHeight="1" x14ac:dyDescent="0.25">
      <c r="B10" s="71" t="s">
        <v>79</v>
      </c>
      <c r="C10" s="72">
        <v>1110</v>
      </c>
      <c r="D10" s="73">
        <f>IF(Інфокарта!C14="Аудит з оцінки ефективності ",1,0)</f>
        <v>0</v>
      </c>
    </row>
    <row r="11" spans="2:4" ht="25.5" customHeight="1" x14ac:dyDescent="0.25">
      <c r="B11" s="74" t="s">
        <v>74</v>
      </c>
      <c r="C11" s="75">
        <v>3000</v>
      </c>
      <c r="D11" s="76">
        <f>D6</f>
        <v>0</v>
      </c>
    </row>
    <row r="12" spans="2:4" ht="25.5" customHeight="1" x14ac:dyDescent="0.25">
      <c r="B12" s="77" t="s">
        <v>75</v>
      </c>
      <c r="C12" s="78">
        <v>3100</v>
      </c>
      <c r="D12" s="79">
        <f>IF(Інфокарта!C25="Так",1,0)</f>
        <v>0</v>
      </c>
    </row>
    <row r="13" spans="2:4" ht="34.5" customHeight="1" x14ac:dyDescent="0.25">
      <c r="B13" s="80" t="s">
        <v>76</v>
      </c>
      <c r="C13" s="81">
        <v>4000</v>
      </c>
      <c r="D13" s="82">
        <f>Інфокарта!D25</f>
        <v>0</v>
      </c>
    </row>
    <row r="14" spans="2:4" ht="25.5" customHeight="1" x14ac:dyDescent="0.25">
      <c r="B14" s="83" t="s">
        <v>77</v>
      </c>
      <c r="C14" s="84">
        <v>4100</v>
      </c>
      <c r="D14" s="85">
        <f>Інфокарта!D29</f>
        <v>0</v>
      </c>
    </row>
    <row r="16" spans="2:4" ht="15.75" x14ac:dyDescent="0.25">
      <c r="B16" s="2"/>
    </row>
  </sheetData>
  <sheetProtection formatColumns="0" formatRows="0" selectLockedCells="1"/>
  <dataConsolidate/>
  <mergeCells count="1">
    <mergeCell ref="B2:D2"/>
  </mergeCells>
  <dataValidations count="3">
    <dataValidation type="whole" errorStyle="warning" operator="lessThanOrEqual" allowBlank="1" showInputMessage="1" showErrorMessage="1" errorTitle="Помилка!" error="Значення рядка 1300 не може перевищувати значення рядка 1100!" sqref="D11">
      <formula1>D6</formula1>
    </dataValidation>
    <dataValidation type="whole" errorStyle="warning" operator="lessThanOrEqual" allowBlank="1" showInputMessage="1" showErrorMessage="1" errorTitle="Помилка!" error="Значення рядка 1310 не може перевищувати значення рядка 1300!" sqref="D12">
      <formula1>D11</formula1>
    </dataValidation>
    <dataValidation type="whole" errorStyle="warning" operator="lessThanOrEqual" allowBlank="1" showInputMessage="1" showErrorMessage="1" errorTitle="Помилка!" error="Значення рядка 1410 не може перевищувати значення рядка 1400!" sqref="D14">
      <formula1>D13</formula1>
    </dataValidation>
  </dataValidations>
  <pageMargins left="0.78740157480314965" right="0.39370078740157483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5">
    <pageSetUpPr fitToPage="1"/>
  </sheetPr>
  <dimension ref="B2:I52"/>
  <sheetViews>
    <sheetView showGridLines="0" zoomScaleNormal="100" workbookViewId="0">
      <pane xSplit="2" ySplit="6" topLeftCell="C7" activePane="bottomRight" state="frozen"/>
      <selection pane="topRight" activeCell="B1" sqref="B1"/>
      <selection pane="bottomLeft" activeCell="A7" sqref="A7"/>
      <selection pane="bottomRight" activeCell="G27" sqref="G27"/>
    </sheetView>
  </sheetViews>
  <sheetFormatPr defaultRowHeight="15" x14ac:dyDescent="0.25"/>
  <cols>
    <col min="1" max="1" width="9.5703125" customWidth="1"/>
    <col min="2" max="2" width="49.28515625" customWidth="1"/>
    <col min="4" max="4" width="11" customWidth="1"/>
    <col min="5" max="5" width="12.28515625" customWidth="1"/>
    <col min="6" max="6" width="10.140625" customWidth="1"/>
    <col min="7" max="7" width="10.42578125" customWidth="1"/>
    <col min="8" max="8" width="11.28515625" customWidth="1"/>
    <col min="9" max="9" width="11.42578125" customWidth="1"/>
  </cols>
  <sheetData>
    <row r="2" spans="2:9" ht="15.75" x14ac:dyDescent="0.25">
      <c r="B2" s="143" t="s">
        <v>55</v>
      </c>
      <c r="C2" s="143"/>
      <c r="D2" s="143"/>
      <c r="E2" s="143"/>
      <c r="F2" s="143"/>
      <c r="G2" s="143"/>
      <c r="H2" s="143"/>
      <c r="I2" s="143"/>
    </row>
    <row r="4" spans="2:9" ht="65.25" customHeight="1" x14ac:dyDescent="0.25">
      <c r="B4" s="159"/>
      <c r="C4" s="159" t="s">
        <v>0</v>
      </c>
      <c r="D4" s="159" t="s">
        <v>7</v>
      </c>
      <c r="E4" s="159"/>
      <c r="F4" s="159"/>
      <c r="G4" s="159" t="s">
        <v>8</v>
      </c>
      <c r="H4" s="159"/>
      <c r="I4" s="159"/>
    </row>
    <row r="5" spans="2:9" ht="35.25" customHeight="1" x14ac:dyDescent="0.25">
      <c r="B5" s="159"/>
      <c r="C5" s="159"/>
      <c r="D5" s="64" t="s">
        <v>80</v>
      </c>
      <c r="E5" s="64" t="s">
        <v>6</v>
      </c>
      <c r="F5" s="64" t="s">
        <v>44</v>
      </c>
      <c r="G5" s="64" t="s">
        <v>81</v>
      </c>
      <c r="H5" s="64" t="s">
        <v>6</v>
      </c>
      <c r="I5" s="64" t="s">
        <v>45</v>
      </c>
    </row>
    <row r="6" spans="2:9" ht="15.75" x14ac:dyDescent="0.25">
      <c r="B6" s="86" t="s">
        <v>69</v>
      </c>
      <c r="C6" s="86" t="s">
        <v>70</v>
      </c>
      <c r="D6" s="86">
        <v>1</v>
      </c>
      <c r="E6" s="86">
        <v>2</v>
      </c>
      <c r="F6" s="86">
        <v>3</v>
      </c>
      <c r="G6" s="86">
        <v>4</v>
      </c>
      <c r="H6" s="86">
        <v>5</v>
      </c>
      <c r="I6" s="86">
        <v>6</v>
      </c>
    </row>
    <row r="7" spans="2:9" ht="23.25" customHeight="1" x14ac:dyDescent="0.25">
      <c r="B7" s="65" t="s">
        <v>4</v>
      </c>
      <c r="C7" s="87"/>
      <c r="D7" s="86" t="s">
        <v>1</v>
      </c>
      <c r="E7" s="86" t="s">
        <v>1</v>
      </c>
      <c r="F7" s="86" t="s">
        <v>1</v>
      </c>
      <c r="G7" s="86" t="s">
        <v>1</v>
      </c>
      <c r="H7" s="86" t="s">
        <v>1</v>
      </c>
      <c r="I7" s="86" t="s">
        <v>1</v>
      </c>
    </row>
    <row r="8" spans="2:9" ht="51" customHeight="1" x14ac:dyDescent="0.25">
      <c r="B8" s="68" t="s">
        <v>82</v>
      </c>
      <c r="C8" s="69">
        <v>2110</v>
      </c>
      <c r="D8" s="70"/>
      <c r="E8" s="86" t="s">
        <v>1</v>
      </c>
      <c r="F8" s="86" t="s">
        <v>1</v>
      </c>
      <c r="G8" s="86" t="s">
        <v>1</v>
      </c>
      <c r="H8" s="86" t="s">
        <v>1</v>
      </c>
      <c r="I8" s="86" t="s">
        <v>1</v>
      </c>
    </row>
    <row r="9" spans="2:9" ht="30" customHeight="1" x14ac:dyDescent="0.25">
      <c r="B9" s="88" t="s">
        <v>109</v>
      </c>
      <c r="C9" s="89"/>
      <c r="D9" s="90"/>
      <c r="E9" s="86" t="s">
        <v>1</v>
      </c>
      <c r="F9" s="86" t="s">
        <v>1</v>
      </c>
      <c r="G9" s="86" t="s">
        <v>1</v>
      </c>
      <c r="H9" s="86" t="s">
        <v>1</v>
      </c>
      <c r="I9" s="86" t="s">
        <v>1</v>
      </c>
    </row>
    <row r="10" spans="2:9" ht="18.600000000000001" customHeight="1" x14ac:dyDescent="0.25">
      <c r="B10" s="91"/>
      <c r="C10" s="89"/>
      <c r="D10" s="90"/>
      <c r="E10" s="86" t="s">
        <v>1</v>
      </c>
      <c r="F10" s="86" t="s">
        <v>1</v>
      </c>
      <c r="G10" s="86" t="s">
        <v>1</v>
      </c>
      <c r="H10" s="86" t="s">
        <v>1</v>
      </c>
      <c r="I10" s="86" t="s">
        <v>1</v>
      </c>
    </row>
    <row r="11" spans="2:9" ht="51" customHeight="1" x14ac:dyDescent="0.25">
      <c r="B11" s="68" t="s">
        <v>83</v>
      </c>
      <c r="C11" s="69">
        <v>2120</v>
      </c>
      <c r="D11" s="70"/>
      <c r="E11" s="86" t="s">
        <v>1</v>
      </c>
      <c r="F11" s="86" t="s">
        <v>1</v>
      </c>
      <c r="G11" s="86" t="s">
        <v>1</v>
      </c>
      <c r="H11" s="86" t="s">
        <v>1</v>
      </c>
      <c r="I11" s="86" t="s">
        <v>1</v>
      </c>
    </row>
    <row r="12" spans="2:9" ht="30" customHeight="1" x14ac:dyDescent="0.25">
      <c r="B12" s="88" t="s">
        <v>110</v>
      </c>
      <c r="C12" s="89"/>
      <c r="D12" s="90"/>
      <c r="E12" s="86" t="s">
        <v>1</v>
      </c>
      <c r="F12" s="86" t="s">
        <v>1</v>
      </c>
      <c r="G12" s="86" t="s">
        <v>1</v>
      </c>
      <c r="H12" s="86" t="s">
        <v>1</v>
      </c>
      <c r="I12" s="86" t="s">
        <v>1</v>
      </c>
    </row>
    <row r="13" spans="2:9" ht="21.6" customHeight="1" x14ac:dyDescent="0.25">
      <c r="B13" s="91"/>
      <c r="C13" s="89"/>
      <c r="D13" s="90"/>
      <c r="E13" s="86" t="s">
        <v>1</v>
      </c>
      <c r="F13" s="86" t="s">
        <v>1</v>
      </c>
      <c r="G13" s="86" t="s">
        <v>1</v>
      </c>
      <c r="H13" s="86" t="s">
        <v>1</v>
      </c>
      <c r="I13" s="86" t="s">
        <v>1</v>
      </c>
    </row>
    <row r="14" spans="2:9" ht="51" customHeight="1" x14ac:dyDescent="0.25">
      <c r="B14" s="92" t="s">
        <v>105</v>
      </c>
      <c r="C14" s="93">
        <v>2200</v>
      </c>
      <c r="D14" s="90"/>
      <c r="E14" s="86" t="s">
        <v>1</v>
      </c>
      <c r="F14" s="86" t="s">
        <v>1</v>
      </c>
      <c r="G14" s="90"/>
      <c r="H14" s="86" t="s">
        <v>1</v>
      </c>
      <c r="I14" s="86" t="s">
        <v>1</v>
      </c>
    </row>
    <row r="15" spans="2:9" ht="51" customHeight="1" x14ac:dyDescent="0.25">
      <c r="B15" s="94" t="s">
        <v>84</v>
      </c>
      <c r="C15" s="95">
        <v>2210</v>
      </c>
      <c r="D15" s="96"/>
      <c r="E15" s="86" t="s">
        <v>1</v>
      </c>
      <c r="F15" s="86" t="s">
        <v>1</v>
      </c>
      <c r="G15" s="96"/>
      <c r="H15" s="86" t="s">
        <v>1</v>
      </c>
      <c r="I15" s="86" t="s">
        <v>1</v>
      </c>
    </row>
    <row r="16" spans="2:9" ht="36.75" customHeight="1" x14ac:dyDescent="0.25">
      <c r="B16" s="88" t="s">
        <v>111</v>
      </c>
      <c r="C16" s="89"/>
      <c r="D16" s="90"/>
      <c r="E16" s="86" t="s">
        <v>1</v>
      </c>
      <c r="F16" s="89"/>
      <c r="G16" s="90"/>
      <c r="H16" s="86" t="s">
        <v>1</v>
      </c>
      <c r="I16" s="89"/>
    </row>
    <row r="17" spans="2:9" ht="18" customHeight="1" x14ac:dyDescent="0.25">
      <c r="B17" s="97"/>
      <c r="C17" s="89"/>
      <c r="D17" s="90"/>
      <c r="E17" s="86"/>
      <c r="F17" s="89"/>
      <c r="G17" s="90"/>
      <c r="H17" s="86"/>
      <c r="I17" s="89"/>
    </row>
    <row r="18" spans="2:9" ht="51" customHeight="1" x14ac:dyDescent="0.25">
      <c r="B18" s="94" t="s">
        <v>85</v>
      </c>
      <c r="C18" s="95">
        <v>2220</v>
      </c>
      <c r="D18" s="96"/>
      <c r="E18" s="86" t="s">
        <v>1</v>
      </c>
      <c r="F18" s="86" t="s">
        <v>1</v>
      </c>
      <c r="G18" s="96"/>
      <c r="H18" s="86" t="s">
        <v>1</v>
      </c>
      <c r="I18" s="86" t="s">
        <v>1</v>
      </c>
    </row>
    <row r="19" spans="2:9" ht="38.25" customHeight="1" x14ac:dyDescent="0.25">
      <c r="B19" s="88" t="s">
        <v>111</v>
      </c>
      <c r="C19" s="89"/>
      <c r="D19" s="90"/>
      <c r="E19" s="86" t="s">
        <v>1</v>
      </c>
      <c r="F19" s="89"/>
      <c r="G19" s="90"/>
      <c r="H19" s="86" t="s">
        <v>1</v>
      </c>
      <c r="I19" s="89"/>
    </row>
    <row r="20" spans="2:9" ht="19.149999999999999" customHeight="1" x14ac:dyDescent="0.25">
      <c r="B20" s="91"/>
      <c r="C20" s="89"/>
      <c r="D20" s="90"/>
      <c r="E20" s="86" t="s">
        <v>1</v>
      </c>
      <c r="F20" s="89"/>
      <c r="G20" s="90"/>
      <c r="H20" s="86" t="s">
        <v>1</v>
      </c>
      <c r="I20" s="89"/>
    </row>
    <row r="21" spans="2:9" ht="51" customHeight="1" x14ac:dyDescent="0.25">
      <c r="B21" s="94" t="s">
        <v>86</v>
      </c>
      <c r="C21" s="95">
        <v>2230</v>
      </c>
      <c r="D21" s="96"/>
      <c r="E21" s="86" t="s">
        <v>1</v>
      </c>
      <c r="F21" s="86" t="s">
        <v>1</v>
      </c>
      <c r="G21" s="96"/>
      <c r="H21" s="86" t="s">
        <v>1</v>
      </c>
      <c r="I21" s="86" t="s">
        <v>1</v>
      </c>
    </row>
    <row r="22" spans="2:9" ht="29.25" customHeight="1" x14ac:dyDescent="0.25">
      <c r="B22" s="88" t="s">
        <v>111</v>
      </c>
      <c r="C22" s="91"/>
      <c r="D22" s="89"/>
      <c r="E22" s="86" t="s">
        <v>1</v>
      </c>
      <c r="F22" s="89"/>
      <c r="G22" s="90"/>
      <c r="H22" s="86" t="s">
        <v>1</v>
      </c>
      <c r="I22" s="89"/>
    </row>
    <row r="23" spans="2:9" ht="18.600000000000001" customHeight="1" x14ac:dyDescent="0.25">
      <c r="B23" s="91"/>
      <c r="C23" s="91"/>
      <c r="D23" s="89"/>
      <c r="E23" s="86" t="s">
        <v>1</v>
      </c>
      <c r="F23" s="89"/>
      <c r="G23" s="90"/>
      <c r="H23" s="86" t="s">
        <v>1</v>
      </c>
      <c r="I23" s="89"/>
    </row>
    <row r="24" spans="2:9" ht="51" customHeight="1" x14ac:dyDescent="0.25">
      <c r="B24" s="94" t="s">
        <v>87</v>
      </c>
      <c r="C24" s="95">
        <v>2240</v>
      </c>
      <c r="D24" s="96"/>
      <c r="E24" s="86" t="s">
        <v>1</v>
      </c>
      <c r="F24" s="86" t="s">
        <v>1</v>
      </c>
      <c r="G24" s="96"/>
      <c r="H24" s="86" t="s">
        <v>1</v>
      </c>
      <c r="I24" s="86" t="s">
        <v>1</v>
      </c>
    </row>
    <row r="25" spans="2:9" ht="30" customHeight="1" x14ac:dyDescent="0.25">
      <c r="B25" s="88" t="s">
        <v>111</v>
      </c>
      <c r="C25" s="89"/>
      <c r="D25" s="90"/>
      <c r="E25" s="86" t="s">
        <v>1</v>
      </c>
      <c r="F25" s="89"/>
      <c r="G25" s="90"/>
      <c r="H25" s="86" t="s">
        <v>1</v>
      </c>
      <c r="I25" s="89"/>
    </row>
    <row r="26" spans="2:9" ht="18.600000000000001" customHeight="1" x14ac:dyDescent="0.25">
      <c r="B26" s="91"/>
      <c r="C26" s="89"/>
      <c r="D26" s="90"/>
      <c r="E26" s="86" t="s">
        <v>1</v>
      </c>
      <c r="F26" s="89"/>
      <c r="G26" s="90"/>
      <c r="H26" s="86" t="s">
        <v>1</v>
      </c>
      <c r="I26" s="89"/>
    </row>
    <row r="27" spans="2:9" ht="51" customHeight="1" x14ac:dyDescent="0.25">
      <c r="B27" s="94" t="s">
        <v>88</v>
      </c>
      <c r="C27" s="95">
        <v>2250</v>
      </c>
      <c r="D27" s="96"/>
      <c r="E27" s="86" t="s">
        <v>1</v>
      </c>
      <c r="F27" s="86" t="s">
        <v>1</v>
      </c>
      <c r="G27" s="96"/>
      <c r="H27" s="86" t="s">
        <v>1</v>
      </c>
      <c r="I27" s="86" t="s">
        <v>1</v>
      </c>
    </row>
    <row r="28" spans="2:9" ht="30.75" customHeight="1" x14ac:dyDescent="0.25">
      <c r="B28" s="88" t="s">
        <v>111</v>
      </c>
      <c r="C28" s="89"/>
      <c r="D28" s="90"/>
      <c r="E28" s="86" t="s">
        <v>1</v>
      </c>
      <c r="F28" s="89"/>
      <c r="G28" s="90"/>
      <c r="H28" s="86" t="s">
        <v>1</v>
      </c>
      <c r="I28" s="89"/>
    </row>
    <row r="29" spans="2:9" ht="19.899999999999999" customHeight="1" x14ac:dyDescent="0.25">
      <c r="B29" s="91"/>
      <c r="C29" s="89"/>
      <c r="D29" s="90"/>
      <c r="E29" s="86" t="s">
        <v>1</v>
      </c>
      <c r="F29" s="89"/>
      <c r="G29" s="90"/>
      <c r="H29" s="86" t="s">
        <v>1</v>
      </c>
      <c r="I29" s="89"/>
    </row>
    <row r="30" spans="2:9" ht="51" customHeight="1" x14ac:dyDescent="0.25">
      <c r="B30" s="94" t="s">
        <v>89</v>
      </c>
      <c r="C30" s="95">
        <v>2260</v>
      </c>
      <c r="D30" s="96"/>
      <c r="E30" s="86" t="s">
        <v>1</v>
      </c>
      <c r="F30" s="86" t="s">
        <v>1</v>
      </c>
      <c r="G30" s="96"/>
      <c r="H30" s="86" t="s">
        <v>1</v>
      </c>
      <c r="I30" s="86" t="s">
        <v>1</v>
      </c>
    </row>
    <row r="31" spans="2:9" ht="30.75" customHeight="1" x14ac:dyDescent="0.25">
      <c r="B31" s="88" t="s">
        <v>111</v>
      </c>
      <c r="C31" s="89"/>
      <c r="D31" s="90"/>
      <c r="E31" s="86" t="s">
        <v>1</v>
      </c>
      <c r="F31" s="89"/>
      <c r="G31" s="90"/>
      <c r="H31" s="86" t="s">
        <v>1</v>
      </c>
      <c r="I31" s="89"/>
    </row>
    <row r="32" spans="2:9" ht="18" customHeight="1" x14ac:dyDescent="0.25">
      <c r="B32" s="91"/>
      <c r="C32" s="89"/>
      <c r="D32" s="90"/>
      <c r="E32" s="86" t="s">
        <v>1</v>
      </c>
      <c r="F32" s="89"/>
      <c r="G32" s="90"/>
      <c r="H32" s="86" t="s">
        <v>1</v>
      </c>
      <c r="I32" s="89"/>
    </row>
    <row r="33" spans="2:9" ht="51" customHeight="1" x14ac:dyDescent="0.25">
      <c r="B33" s="94" t="s">
        <v>90</v>
      </c>
      <c r="C33" s="95">
        <v>2270</v>
      </c>
      <c r="D33" s="96"/>
      <c r="E33" s="86" t="s">
        <v>1</v>
      </c>
      <c r="F33" s="86" t="s">
        <v>1</v>
      </c>
      <c r="G33" s="96"/>
      <c r="H33" s="86" t="s">
        <v>1</v>
      </c>
      <c r="I33" s="86" t="s">
        <v>1</v>
      </c>
    </row>
    <row r="34" spans="2:9" ht="34.5" customHeight="1" x14ac:dyDescent="0.25">
      <c r="B34" s="88" t="s">
        <v>111</v>
      </c>
      <c r="C34" s="89"/>
      <c r="D34" s="90"/>
      <c r="E34" s="86" t="s">
        <v>1</v>
      </c>
      <c r="F34" s="89"/>
      <c r="G34" s="90"/>
      <c r="H34" s="86" t="s">
        <v>1</v>
      </c>
      <c r="I34" s="89"/>
    </row>
    <row r="35" spans="2:9" ht="22.9" customHeight="1" x14ac:dyDescent="0.25">
      <c r="B35" s="91"/>
      <c r="C35" s="89"/>
      <c r="D35" s="90"/>
      <c r="E35" s="86" t="s">
        <v>1</v>
      </c>
      <c r="F35" s="89"/>
      <c r="G35" s="90"/>
      <c r="H35" s="86" t="s">
        <v>1</v>
      </c>
      <c r="I35" s="89"/>
    </row>
    <row r="36" spans="2:9" ht="51" customHeight="1" x14ac:dyDescent="0.25">
      <c r="B36" s="94" t="s">
        <v>91</v>
      </c>
      <c r="C36" s="95">
        <v>2280</v>
      </c>
      <c r="D36" s="96"/>
      <c r="E36" s="86" t="s">
        <v>1</v>
      </c>
      <c r="F36" s="86" t="s">
        <v>1</v>
      </c>
      <c r="G36" s="96"/>
      <c r="H36" s="86" t="s">
        <v>1</v>
      </c>
      <c r="I36" s="86" t="s">
        <v>1</v>
      </c>
    </row>
    <row r="37" spans="2:9" ht="33.75" customHeight="1" x14ac:dyDescent="0.25">
      <c r="B37" s="88" t="s">
        <v>111</v>
      </c>
      <c r="C37" s="89"/>
      <c r="D37" s="90"/>
      <c r="E37" s="86" t="s">
        <v>1</v>
      </c>
      <c r="F37" s="89"/>
      <c r="G37" s="90"/>
      <c r="H37" s="86" t="s">
        <v>1</v>
      </c>
      <c r="I37" s="89"/>
    </row>
    <row r="38" spans="2:9" ht="21.6" customHeight="1" x14ac:dyDescent="0.25">
      <c r="B38" s="91"/>
      <c r="C38" s="89"/>
      <c r="D38" s="90"/>
      <c r="E38" s="86" t="s">
        <v>1</v>
      </c>
      <c r="F38" s="89"/>
      <c r="G38" s="90"/>
      <c r="H38" s="86" t="s">
        <v>1</v>
      </c>
      <c r="I38" s="89"/>
    </row>
    <row r="39" spans="2:9" ht="51" customHeight="1" x14ac:dyDescent="0.25">
      <c r="B39" s="94" t="s">
        <v>92</v>
      </c>
      <c r="C39" s="95">
        <v>2290</v>
      </c>
      <c r="D39" s="96"/>
      <c r="E39" s="86" t="s">
        <v>1</v>
      </c>
      <c r="F39" s="86" t="s">
        <v>1</v>
      </c>
      <c r="G39" s="96"/>
      <c r="H39" s="86" t="s">
        <v>1</v>
      </c>
      <c r="I39" s="86" t="s">
        <v>1</v>
      </c>
    </row>
    <row r="40" spans="2:9" ht="28.5" customHeight="1" x14ac:dyDescent="0.25">
      <c r="B40" s="88" t="s">
        <v>111</v>
      </c>
      <c r="C40" s="89"/>
      <c r="D40" s="90"/>
      <c r="E40" s="86" t="s">
        <v>1</v>
      </c>
      <c r="F40" s="89"/>
      <c r="G40" s="90"/>
      <c r="H40" s="86" t="s">
        <v>1</v>
      </c>
      <c r="I40" s="89"/>
    </row>
    <row r="41" spans="2:9" ht="22.9" customHeight="1" x14ac:dyDescent="0.25">
      <c r="B41" s="91"/>
      <c r="C41" s="89"/>
      <c r="D41" s="90"/>
      <c r="E41" s="86" t="s">
        <v>1</v>
      </c>
      <c r="F41" s="89"/>
      <c r="G41" s="90"/>
      <c r="H41" s="86" t="s">
        <v>1</v>
      </c>
      <c r="I41" s="89"/>
    </row>
    <row r="42" spans="2:9" ht="42.6" customHeight="1" x14ac:dyDescent="0.25">
      <c r="B42" s="80" t="s">
        <v>58</v>
      </c>
      <c r="C42" s="81">
        <v>2400</v>
      </c>
      <c r="D42" s="98">
        <f>D43+D46+D49</f>
        <v>0</v>
      </c>
      <c r="E42" s="99">
        <f>E46+E49</f>
        <v>0</v>
      </c>
      <c r="F42" s="86" t="s">
        <v>1</v>
      </c>
      <c r="G42" s="98">
        <f>G43+G46+G49</f>
        <v>0</v>
      </c>
      <c r="H42" s="99">
        <f>H46+H49</f>
        <v>0</v>
      </c>
      <c r="I42" s="86" t="s">
        <v>1</v>
      </c>
    </row>
    <row r="43" spans="2:9" ht="30" customHeight="1" x14ac:dyDescent="0.25">
      <c r="B43" s="83" t="s">
        <v>93</v>
      </c>
      <c r="C43" s="84">
        <v>2410</v>
      </c>
      <c r="D43" s="100"/>
      <c r="E43" s="86" t="s">
        <v>1</v>
      </c>
      <c r="F43" s="86" t="s">
        <v>1</v>
      </c>
      <c r="G43" s="100"/>
      <c r="H43" s="86" t="s">
        <v>1</v>
      </c>
      <c r="I43" s="86" t="s">
        <v>1</v>
      </c>
    </row>
    <row r="44" spans="2:9" ht="33" customHeight="1" x14ac:dyDescent="0.25">
      <c r="B44" s="88" t="s">
        <v>112</v>
      </c>
      <c r="C44" s="89"/>
      <c r="D44" s="90"/>
      <c r="E44" s="86" t="s">
        <v>1</v>
      </c>
      <c r="F44" s="89"/>
      <c r="G44" s="90"/>
      <c r="H44" s="86" t="s">
        <v>1</v>
      </c>
      <c r="I44" s="89"/>
    </row>
    <row r="45" spans="2:9" ht="21" customHeight="1" x14ac:dyDescent="0.25">
      <c r="B45" s="91"/>
      <c r="C45" s="89"/>
      <c r="D45" s="90"/>
      <c r="E45" s="86" t="s">
        <v>1</v>
      </c>
      <c r="F45" s="89"/>
      <c r="G45" s="90"/>
      <c r="H45" s="86" t="s">
        <v>1</v>
      </c>
      <c r="I45" s="89"/>
    </row>
    <row r="46" spans="2:9" ht="46.5" customHeight="1" x14ac:dyDescent="0.25">
      <c r="B46" s="83" t="s">
        <v>94</v>
      </c>
      <c r="C46" s="84">
        <v>2420</v>
      </c>
      <c r="D46" s="100">
        <f>D47+D48</f>
        <v>0</v>
      </c>
      <c r="E46" s="101">
        <f t="shared" ref="E46:H46" si="0">E47+E48</f>
        <v>0</v>
      </c>
      <c r="F46" s="86" t="s">
        <v>1</v>
      </c>
      <c r="G46" s="100">
        <f t="shared" si="0"/>
        <v>0</v>
      </c>
      <c r="H46" s="101">
        <f t="shared" si="0"/>
        <v>0</v>
      </c>
      <c r="I46" s="86" t="s">
        <v>1</v>
      </c>
    </row>
    <row r="47" spans="2:9" ht="29.25" customHeight="1" x14ac:dyDescent="0.25">
      <c r="B47" s="88" t="s">
        <v>112</v>
      </c>
      <c r="C47" s="89"/>
      <c r="D47" s="90"/>
      <c r="E47" s="89"/>
      <c r="F47" s="89"/>
      <c r="G47" s="90"/>
      <c r="H47" s="89"/>
      <c r="I47" s="89"/>
    </row>
    <row r="48" spans="2:9" ht="18.600000000000001" customHeight="1" x14ac:dyDescent="0.25">
      <c r="B48" s="91"/>
      <c r="C48" s="89"/>
      <c r="D48" s="90"/>
      <c r="E48" s="89"/>
      <c r="F48" s="89"/>
      <c r="G48" s="90"/>
      <c r="H48" s="89"/>
      <c r="I48" s="89"/>
    </row>
    <row r="49" spans="2:9" ht="46.5" customHeight="1" x14ac:dyDescent="0.25">
      <c r="B49" s="83" t="s">
        <v>95</v>
      </c>
      <c r="C49" s="84">
        <v>2430</v>
      </c>
      <c r="D49" s="100">
        <f>D50+D51</f>
        <v>0</v>
      </c>
      <c r="E49" s="101">
        <f t="shared" ref="E49:H49" si="1">E50+E51</f>
        <v>0</v>
      </c>
      <c r="F49" s="86" t="s">
        <v>1</v>
      </c>
      <c r="G49" s="100">
        <f t="shared" si="1"/>
        <v>0</v>
      </c>
      <c r="H49" s="101">
        <f t="shared" si="1"/>
        <v>0</v>
      </c>
      <c r="I49" s="86" t="s">
        <v>1</v>
      </c>
    </row>
    <row r="50" spans="2:9" ht="32.25" customHeight="1" x14ac:dyDescent="0.25">
      <c r="B50" s="88" t="s">
        <v>112</v>
      </c>
      <c r="C50" s="89"/>
      <c r="D50" s="90"/>
      <c r="E50" s="89"/>
      <c r="F50" s="89"/>
      <c r="G50" s="90"/>
      <c r="H50" s="89"/>
      <c r="I50" s="89"/>
    </row>
    <row r="51" spans="2:9" ht="18" customHeight="1" x14ac:dyDescent="0.25">
      <c r="B51" s="91"/>
      <c r="C51" s="89"/>
      <c r="D51" s="90"/>
      <c r="E51" s="89"/>
      <c r="F51" s="89"/>
      <c r="G51" s="90"/>
      <c r="H51" s="89"/>
      <c r="I51" s="89"/>
    </row>
    <row r="52" spans="2:9" ht="25.5" customHeight="1" x14ac:dyDescent="0.25"/>
  </sheetData>
  <sheetProtection formatColumns="0" formatRows="0" selectLockedCells="1"/>
  <mergeCells count="5">
    <mergeCell ref="D4:F4"/>
    <mergeCell ref="G4:I4"/>
    <mergeCell ref="B2:I2"/>
    <mergeCell ref="B4:B5"/>
    <mergeCell ref="C4:C5"/>
  </mergeCells>
  <dataValidations count="3">
    <dataValidation type="whole" errorStyle="warning" operator="lessThanOrEqual" allowBlank="1" showInputMessage="1" showErrorMessage="1" errorTitle="Помилка!" error="Значення графи 5 не може перевищувати значення графи 3!" sqref="G50:G51 G47:G48 G44:G45">
      <formula1>D44</formula1>
    </dataValidation>
    <dataValidation type="whole" errorStyle="warning" operator="lessThanOrEqual" allowBlank="1" showInputMessage="1" showErrorMessage="1" errorTitle="Помилка!" error="Значення рядка 2120 не може перевищувати значення рядка 2110!" sqref="D11:D12">
      <formula1>D8</formula1>
    </dataValidation>
    <dataValidation type="whole" errorStyle="warning" operator="lessThanOrEqual" allowBlank="1" showInputMessage="1" showErrorMessage="1" errorTitle="Помилка!" error="Значення рядка 2120 не може перевищувати значення рядка 2110!" sqref="D13">
      <formula1>D9</formula1>
    </dataValidation>
  </dataValidations>
  <pageMargins left="0.78740157480314965" right="0.39370078740157483" top="0.78740157480314965" bottom="0.78740157480314965" header="0.31496062992125984" footer="0.31496062992125984"/>
  <pageSetup paperSize="9" scale="6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13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I11" sqref="I11"/>
    </sheetView>
  </sheetViews>
  <sheetFormatPr defaultRowHeight="15" x14ac:dyDescent="0.25"/>
  <cols>
    <col min="1" max="1" width="7.85546875" customWidth="1"/>
    <col min="2" max="2" width="38.5703125" customWidth="1"/>
    <col min="4" max="4" width="11.85546875" customWidth="1"/>
  </cols>
  <sheetData>
    <row r="2" spans="2:4" ht="15.75" x14ac:dyDescent="0.25">
      <c r="B2" s="143" t="s">
        <v>56</v>
      </c>
      <c r="C2" s="143"/>
      <c r="D2" s="143"/>
    </row>
    <row r="4" spans="2:4" ht="70.5" customHeight="1" x14ac:dyDescent="0.25">
      <c r="B4" s="138"/>
      <c r="C4" s="138" t="s">
        <v>0</v>
      </c>
      <c r="D4" s="138" t="s">
        <v>3</v>
      </c>
    </row>
    <row r="5" spans="2:4" ht="15.75" x14ac:dyDescent="0.25">
      <c r="B5" s="138" t="s">
        <v>69</v>
      </c>
      <c r="C5" s="138" t="s">
        <v>70</v>
      </c>
      <c r="D5" s="138">
        <v>1</v>
      </c>
    </row>
    <row r="6" spans="2:4" ht="41.25" customHeight="1" x14ac:dyDescent="0.25">
      <c r="B6" s="92" t="s">
        <v>5</v>
      </c>
      <c r="C6" s="93">
        <v>1000</v>
      </c>
      <c r="D6" s="102">
        <f>D7+D8</f>
        <v>34</v>
      </c>
    </row>
    <row r="7" spans="2:4" ht="41.25" customHeight="1" x14ac:dyDescent="0.25">
      <c r="B7" s="68" t="s">
        <v>96</v>
      </c>
      <c r="C7" s="69">
        <v>1100</v>
      </c>
      <c r="D7" s="70">
        <f>COUNTIF(Моніторинг!H7:'Моніторинг'!H40,"відхилено")</f>
        <v>3</v>
      </c>
    </row>
    <row r="8" spans="2:4" ht="41.25" customHeight="1" x14ac:dyDescent="0.25">
      <c r="B8" s="65" t="s">
        <v>97</v>
      </c>
      <c r="C8" s="66">
        <v>1200</v>
      </c>
      <c r="D8" s="67">
        <f>COUNTIF(Моніторинг!H7:'Моніторинг'!H40,"прийнято")</f>
        <v>31</v>
      </c>
    </row>
    <row r="9" spans="2:4" ht="41.25" customHeight="1" x14ac:dyDescent="0.25">
      <c r="B9" s="68" t="s">
        <v>98</v>
      </c>
      <c r="C9" s="69">
        <v>1210</v>
      </c>
      <c r="D9" s="70">
        <f>COUNTIF(Моніторинг!I7:'Моніторинг'!I40,"не настав термін виконання")</f>
        <v>5</v>
      </c>
    </row>
    <row r="10" spans="2:4" ht="41.25" customHeight="1" x14ac:dyDescent="0.25">
      <c r="B10" s="68" t="s">
        <v>99</v>
      </c>
      <c r="C10" s="69">
        <v>1220</v>
      </c>
      <c r="D10" s="70">
        <f>COUNTIF(Моніторинг!I7:'Моніторинг'!I40,"не виконано")</f>
        <v>7</v>
      </c>
    </row>
    <row r="11" spans="2:4" ht="41.25" customHeight="1" x14ac:dyDescent="0.25">
      <c r="B11" s="68" t="s">
        <v>100</v>
      </c>
      <c r="C11" s="69">
        <v>1230</v>
      </c>
      <c r="D11" s="103">
        <f>COUNTIF(Моніторинг!I7:'Моніторинг'!I40,"виконано частково")</f>
        <v>7</v>
      </c>
    </row>
    <row r="12" spans="2:4" ht="41.25" customHeight="1" x14ac:dyDescent="0.25">
      <c r="B12" s="68" t="s">
        <v>101</v>
      </c>
      <c r="C12" s="69">
        <v>1240</v>
      </c>
      <c r="D12" s="70">
        <f>COUNTIF(Моніторинг!I7:'Моніторинг'!I40,"виконано повністю")+D13</f>
        <v>12</v>
      </c>
    </row>
    <row r="13" spans="2:4" ht="41.25" customHeight="1" x14ac:dyDescent="0.25">
      <c r="B13" s="80" t="s">
        <v>102</v>
      </c>
      <c r="C13" s="81">
        <v>1241</v>
      </c>
      <c r="D13" s="104">
        <f>COUNTIF(Моніторинг!I7:'Моніторинг'!I40,"досягнуто результативність")</f>
        <v>5</v>
      </c>
    </row>
  </sheetData>
  <sheetProtection formatColumns="0" formatRows="0" selectLockedCells="1"/>
  <mergeCells count="1">
    <mergeCell ref="B2:D2"/>
  </mergeCells>
  <pageMargins left="0.78740157480314965" right="0.39370078740157483" top="0.78740157480314965" bottom="0.78740157480314965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26"/>
  <sheetViews>
    <sheetView showGridLines="0" workbookViewId="0">
      <selection activeCell="E33" sqref="E33"/>
    </sheetView>
  </sheetViews>
  <sheetFormatPr defaultColWidth="8.85546875" defaultRowHeight="15.75" x14ac:dyDescent="0.25"/>
  <cols>
    <col min="1" max="1" width="7" style="4" customWidth="1"/>
    <col min="2" max="2" width="23.42578125" style="4" customWidth="1"/>
    <col min="3" max="3" width="13.42578125" style="4" customWidth="1"/>
    <col min="4" max="4" width="11.140625" style="4" customWidth="1"/>
    <col min="5" max="5" width="30" style="4" customWidth="1"/>
    <col min="6" max="6" width="20.28515625" style="4" customWidth="1"/>
    <col min="7" max="16384" width="8.85546875" style="4"/>
  </cols>
  <sheetData>
    <row r="2" spans="2:5" x14ac:dyDescent="0.25">
      <c r="B2" s="143" t="s">
        <v>57</v>
      </c>
      <c r="C2" s="143"/>
      <c r="D2" s="143"/>
      <c r="E2" s="143"/>
    </row>
    <row r="3" spans="2:5" x14ac:dyDescent="0.25">
      <c r="B3" s="1"/>
      <c r="C3" s="1"/>
      <c r="D3" s="1"/>
      <c r="E3" s="1"/>
    </row>
    <row r="4" spans="2:5" x14ac:dyDescent="0.25">
      <c r="B4" s="143" t="s">
        <v>62</v>
      </c>
      <c r="C4" s="143"/>
      <c r="D4" s="143"/>
      <c r="E4" s="143"/>
    </row>
    <row r="6" spans="2:5" ht="31.15" customHeight="1" x14ac:dyDescent="0.25">
      <c r="B6" s="166" t="s">
        <v>46</v>
      </c>
      <c r="C6" s="167"/>
      <c r="D6" s="167"/>
      <c r="E6" s="168"/>
    </row>
    <row r="7" spans="2:5" ht="12" customHeight="1" x14ac:dyDescent="0.25">
      <c r="B7" s="105"/>
      <c r="C7" s="106"/>
      <c r="D7" s="106"/>
      <c r="E7" s="107"/>
    </row>
    <row r="8" spans="2:5" x14ac:dyDescent="0.25">
      <c r="B8" s="108"/>
      <c r="C8" s="109" t="s">
        <v>23</v>
      </c>
      <c r="D8" s="109" t="s">
        <v>47</v>
      </c>
      <c r="E8" s="110" t="s">
        <v>48</v>
      </c>
    </row>
    <row r="9" spans="2:5" x14ac:dyDescent="0.25">
      <c r="B9" s="111"/>
      <c r="C9" s="112"/>
      <c r="D9" s="113"/>
      <c r="E9" s="114"/>
    </row>
    <row r="11" spans="2:5" x14ac:dyDescent="0.25">
      <c r="B11" s="169" t="s">
        <v>52</v>
      </c>
      <c r="C11" s="170"/>
      <c r="D11" s="170"/>
      <c r="E11" s="171"/>
    </row>
    <row r="12" spans="2:5" x14ac:dyDescent="0.25">
      <c r="B12" s="115"/>
      <c r="C12" s="116"/>
      <c r="D12" s="116"/>
      <c r="E12" s="117"/>
    </row>
    <row r="13" spans="2:5" x14ac:dyDescent="0.25">
      <c r="B13" s="118" t="s">
        <v>53</v>
      </c>
      <c r="C13" s="119" t="s">
        <v>51</v>
      </c>
      <c r="D13" s="119" t="s">
        <v>47</v>
      </c>
      <c r="E13" s="120" t="s">
        <v>54</v>
      </c>
    </row>
    <row r="14" spans="2:5" ht="45.75" customHeight="1" x14ac:dyDescent="0.25">
      <c r="B14" s="121"/>
      <c r="C14" s="112"/>
      <c r="D14" s="113"/>
      <c r="E14" s="122"/>
    </row>
    <row r="16" spans="2:5" x14ac:dyDescent="0.25">
      <c r="B16" s="143" t="s">
        <v>63</v>
      </c>
      <c r="C16" s="143"/>
      <c r="D16" s="143"/>
      <c r="E16" s="143"/>
    </row>
    <row r="18" spans="2:6" x14ac:dyDescent="0.25">
      <c r="B18" s="160" t="s">
        <v>64</v>
      </c>
      <c r="C18" s="161"/>
      <c r="D18" s="161"/>
      <c r="E18" s="161"/>
      <c r="F18" s="162"/>
    </row>
    <row r="19" spans="2:6" x14ac:dyDescent="0.25">
      <c r="B19" s="123"/>
      <c r="C19" s="124"/>
      <c r="D19" s="124"/>
      <c r="E19" s="124"/>
      <c r="F19" s="125"/>
    </row>
    <row r="20" spans="2:6" x14ac:dyDescent="0.25">
      <c r="B20" s="126" t="s">
        <v>50</v>
      </c>
      <c r="C20" s="127" t="s">
        <v>51</v>
      </c>
      <c r="D20" s="127" t="s">
        <v>47</v>
      </c>
      <c r="E20" s="127" t="s">
        <v>49</v>
      </c>
      <c r="F20" s="128" t="s">
        <v>66</v>
      </c>
    </row>
    <row r="21" spans="2:6" x14ac:dyDescent="0.25">
      <c r="B21" s="129"/>
      <c r="C21" s="113"/>
      <c r="D21" s="113"/>
      <c r="E21" s="113"/>
      <c r="F21" s="130"/>
    </row>
    <row r="23" spans="2:6" x14ac:dyDescent="0.25">
      <c r="B23" s="163" t="s">
        <v>65</v>
      </c>
      <c r="C23" s="164"/>
      <c r="D23" s="164"/>
      <c r="E23" s="164"/>
      <c r="F23" s="165"/>
    </row>
    <row r="24" spans="2:6" x14ac:dyDescent="0.25">
      <c r="B24" s="131"/>
      <c r="C24" s="132"/>
      <c r="D24" s="132"/>
      <c r="E24" s="132"/>
      <c r="F24" s="133"/>
    </row>
    <row r="25" spans="2:6" x14ac:dyDescent="0.25">
      <c r="B25" s="134" t="s">
        <v>50</v>
      </c>
      <c r="C25" s="135" t="s">
        <v>51</v>
      </c>
      <c r="D25" s="135" t="s">
        <v>47</v>
      </c>
      <c r="E25" s="135" t="s">
        <v>49</v>
      </c>
      <c r="F25" s="136" t="s">
        <v>66</v>
      </c>
    </row>
    <row r="26" spans="2:6" x14ac:dyDescent="0.25">
      <c r="B26" s="129"/>
      <c r="C26" s="113"/>
      <c r="D26" s="113"/>
      <c r="E26" s="113"/>
      <c r="F26" s="130"/>
    </row>
  </sheetData>
  <mergeCells count="7">
    <mergeCell ref="B18:F18"/>
    <mergeCell ref="B23:F23"/>
    <mergeCell ref="B6:E6"/>
    <mergeCell ref="B2:E2"/>
    <mergeCell ref="B11:E11"/>
    <mergeCell ref="B4:E4"/>
    <mergeCell ref="B16:E16"/>
  </mergeCells>
  <pageMargins left="0.70866141732283472" right="0.70866141732283472" top="0.74803149606299213" bottom="0.74803149606299213" header="0.31496062992125984" footer="0.31496062992125984"/>
  <pageSetup paperSize="9" scale="82" fitToHeight="2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admin!$E$2:$E$3</xm:f>
          </x14:formula1>
          <xm:sqref>F21 F26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0"/>
  <sheetViews>
    <sheetView showGridLines="0" zoomScale="70" zoomScaleNormal="70" workbookViewId="0">
      <pane xSplit="3" ySplit="6" topLeftCell="D7" activePane="bottomRight" state="frozen"/>
      <selection pane="topRight" activeCell="C1" sqref="C1"/>
      <selection pane="bottomLeft" activeCell="A6" sqref="A6"/>
      <selection pane="bottomRight" activeCell="J15" sqref="J15"/>
    </sheetView>
  </sheetViews>
  <sheetFormatPr defaultRowHeight="15" x14ac:dyDescent="0.25"/>
  <cols>
    <col min="1" max="1" width="3.28515625" bestFit="1" customWidth="1"/>
    <col min="2" max="2" width="50.85546875" customWidth="1"/>
    <col min="3" max="3" width="57.42578125" bestFit="1" customWidth="1"/>
    <col min="4" max="4" width="25" customWidth="1"/>
    <col min="5" max="5" width="37.28515625" bestFit="1" customWidth="1"/>
    <col min="6" max="6" width="24.28515625" customWidth="1"/>
    <col min="7" max="7" width="15.140625" bestFit="1" customWidth="1"/>
    <col min="8" max="8" width="19.5703125" customWidth="1"/>
    <col min="9" max="9" width="22.85546875" customWidth="1"/>
    <col min="10" max="10" width="17.5703125" customWidth="1"/>
    <col min="11" max="11" width="33.140625" customWidth="1"/>
    <col min="12" max="12" width="61.5703125" bestFit="1" customWidth="1"/>
    <col min="13" max="14" width="39.5703125" customWidth="1"/>
    <col min="15" max="15" width="29.42578125" customWidth="1"/>
  </cols>
  <sheetData>
    <row r="2" spans="1:15" ht="15.75" x14ac:dyDescent="0.25">
      <c r="A2" s="143" t="s">
        <v>120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37"/>
    </row>
    <row r="4" spans="1:15" ht="25.5" customHeight="1" x14ac:dyDescent="0.25">
      <c r="A4" s="172" t="s">
        <v>47</v>
      </c>
      <c r="B4" s="172" t="s">
        <v>121</v>
      </c>
      <c r="C4" s="172" t="s">
        <v>135</v>
      </c>
      <c r="D4" s="174" t="s">
        <v>122</v>
      </c>
      <c r="E4" s="175"/>
      <c r="F4" s="172" t="s">
        <v>124</v>
      </c>
      <c r="G4" s="172" t="s">
        <v>125</v>
      </c>
      <c r="H4" s="172" t="s">
        <v>123</v>
      </c>
      <c r="I4" s="172" t="s">
        <v>126</v>
      </c>
      <c r="J4" s="172" t="s">
        <v>127</v>
      </c>
      <c r="K4" s="172" t="s">
        <v>128</v>
      </c>
      <c r="L4" s="172" t="s">
        <v>129</v>
      </c>
      <c r="M4" s="172" t="s">
        <v>130</v>
      </c>
      <c r="N4" s="172" t="s">
        <v>131</v>
      </c>
      <c r="O4" s="172" t="s">
        <v>132</v>
      </c>
    </row>
    <row r="5" spans="1:15" ht="31.5" x14ac:dyDescent="0.25">
      <c r="A5" s="173"/>
      <c r="B5" s="173"/>
      <c r="C5" s="173"/>
      <c r="D5" s="139" t="s">
        <v>133</v>
      </c>
      <c r="E5" s="139" t="s">
        <v>134</v>
      </c>
      <c r="F5" s="173"/>
      <c r="G5" s="173"/>
      <c r="H5" s="173"/>
      <c r="I5" s="173"/>
      <c r="J5" s="173"/>
      <c r="K5" s="173"/>
      <c r="L5" s="173"/>
      <c r="M5" s="173"/>
      <c r="N5" s="173"/>
      <c r="O5" s="173"/>
    </row>
    <row r="6" spans="1:15" ht="15.75" x14ac:dyDescent="0.25">
      <c r="A6" s="140"/>
      <c r="B6" s="140">
        <v>1</v>
      </c>
      <c r="C6" s="140">
        <v>2</v>
      </c>
      <c r="D6" s="140">
        <v>3</v>
      </c>
      <c r="E6" s="140">
        <v>4</v>
      </c>
      <c r="F6" s="140">
        <v>5</v>
      </c>
      <c r="G6" s="140">
        <v>6</v>
      </c>
      <c r="H6" s="140">
        <v>7</v>
      </c>
      <c r="I6" s="140">
        <v>8</v>
      </c>
      <c r="J6" s="140">
        <v>9</v>
      </c>
      <c r="K6" s="140">
        <v>10</v>
      </c>
      <c r="L6" s="140">
        <v>11</v>
      </c>
      <c r="M6" s="140">
        <v>12</v>
      </c>
      <c r="N6" s="140">
        <v>13</v>
      </c>
      <c r="O6" s="140">
        <v>14</v>
      </c>
    </row>
    <row r="7" spans="1:15" ht="34.5" customHeight="1" x14ac:dyDescent="0.25">
      <c r="A7" s="141">
        <v>1</v>
      </c>
      <c r="B7" s="141"/>
      <c r="C7" s="141"/>
      <c r="D7" s="141"/>
      <c r="E7" s="141"/>
      <c r="F7" s="141"/>
      <c r="G7" s="141"/>
      <c r="H7" s="142" t="s">
        <v>114</v>
      </c>
      <c r="I7" s="142" t="s">
        <v>115</v>
      </c>
      <c r="J7" s="141"/>
      <c r="K7" s="141"/>
      <c r="L7" s="141"/>
      <c r="M7" s="141"/>
      <c r="N7" s="141"/>
      <c r="O7" s="141"/>
    </row>
    <row r="8" spans="1:15" ht="34.5" customHeight="1" x14ac:dyDescent="0.25">
      <c r="A8" s="141">
        <v>2</v>
      </c>
      <c r="B8" s="141"/>
      <c r="C8" s="141"/>
      <c r="D8" s="141"/>
      <c r="E8" s="141"/>
      <c r="F8" s="141"/>
      <c r="G8" s="141"/>
      <c r="H8" s="142" t="s">
        <v>114</v>
      </c>
      <c r="I8" s="142" t="s">
        <v>116</v>
      </c>
      <c r="J8" s="141"/>
      <c r="K8" s="141"/>
      <c r="L8" s="141"/>
      <c r="M8" s="141"/>
      <c r="N8" s="141"/>
      <c r="O8" s="141"/>
    </row>
    <row r="9" spans="1:15" ht="34.5" customHeight="1" x14ac:dyDescent="0.25">
      <c r="A9" s="141">
        <v>3</v>
      </c>
      <c r="B9" s="141"/>
      <c r="C9" s="141"/>
      <c r="D9" s="141"/>
      <c r="E9" s="141"/>
      <c r="F9" s="141"/>
      <c r="G9" s="141"/>
      <c r="H9" s="142" t="s">
        <v>114</v>
      </c>
      <c r="I9" s="142" t="s">
        <v>117</v>
      </c>
      <c r="J9" s="141"/>
      <c r="K9" s="141"/>
      <c r="L9" s="141"/>
      <c r="M9" s="141"/>
      <c r="N9" s="141"/>
      <c r="O9" s="141"/>
    </row>
    <row r="10" spans="1:15" ht="34.5" customHeight="1" x14ac:dyDescent="0.25">
      <c r="A10" s="141">
        <v>4</v>
      </c>
      <c r="B10" s="141"/>
      <c r="C10" s="141"/>
      <c r="D10" s="141"/>
      <c r="E10" s="141"/>
      <c r="F10" s="141"/>
      <c r="G10" s="141"/>
      <c r="H10" s="142" t="s">
        <v>114</v>
      </c>
      <c r="I10" s="142" t="s">
        <v>118</v>
      </c>
      <c r="J10" s="141"/>
      <c r="K10" s="141"/>
      <c r="L10" s="141"/>
      <c r="M10" s="141"/>
      <c r="N10" s="141"/>
      <c r="O10" s="141"/>
    </row>
    <row r="11" spans="1:15" ht="34.5" customHeight="1" x14ac:dyDescent="0.25">
      <c r="A11" s="141">
        <v>5</v>
      </c>
      <c r="B11" s="141"/>
      <c r="C11" s="141"/>
      <c r="D11" s="141"/>
      <c r="E11" s="141"/>
      <c r="F11" s="141"/>
      <c r="G11" s="141"/>
      <c r="H11" s="142" t="s">
        <v>114</v>
      </c>
      <c r="I11" s="142" t="s">
        <v>119</v>
      </c>
      <c r="J11" s="141"/>
      <c r="K11" s="141"/>
      <c r="L11" s="141"/>
      <c r="M11" s="141"/>
      <c r="N11" s="141"/>
      <c r="O11" s="141"/>
    </row>
    <row r="12" spans="1:15" ht="34.5" customHeight="1" x14ac:dyDescent="0.25">
      <c r="A12" s="141">
        <v>6</v>
      </c>
      <c r="B12" s="141"/>
      <c r="C12" s="141"/>
      <c r="D12" s="141"/>
      <c r="E12" s="141"/>
      <c r="F12" s="141"/>
      <c r="G12" s="141"/>
      <c r="H12" s="142" t="s">
        <v>113</v>
      </c>
      <c r="I12" s="142" t="s">
        <v>113</v>
      </c>
      <c r="J12" s="141"/>
      <c r="K12" s="141"/>
      <c r="L12" s="141"/>
      <c r="M12" s="141"/>
      <c r="N12" s="141"/>
      <c r="O12" s="141"/>
    </row>
    <row r="13" spans="1:15" ht="34.5" customHeight="1" x14ac:dyDescent="0.25">
      <c r="A13" s="141">
        <v>7</v>
      </c>
      <c r="B13" s="141"/>
      <c r="C13" s="141"/>
      <c r="D13" s="141"/>
      <c r="E13" s="141"/>
      <c r="F13" s="141"/>
      <c r="G13" s="141"/>
      <c r="H13" s="142" t="s">
        <v>114</v>
      </c>
      <c r="I13" s="142" t="s">
        <v>116</v>
      </c>
      <c r="J13" s="141"/>
      <c r="K13" s="141"/>
      <c r="L13" s="141"/>
      <c r="M13" s="141"/>
      <c r="N13" s="141"/>
      <c r="O13" s="141"/>
    </row>
    <row r="14" spans="1:15" ht="34.5" customHeight="1" x14ac:dyDescent="0.25">
      <c r="A14" s="141">
        <v>8</v>
      </c>
      <c r="B14" s="141"/>
      <c r="C14" s="141"/>
      <c r="D14" s="141"/>
      <c r="E14" s="141"/>
      <c r="F14" s="141"/>
      <c r="G14" s="141"/>
      <c r="H14" s="142" t="s">
        <v>114</v>
      </c>
      <c r="I14" s="142" t="s">
        <v>117</v>
      </c>
      <c r="J14" s="141"/>
      <c r="K14" s="141"/>
      <c r="L14" s="141"/>
      <c r="M14" s="141"/>
      <c r="N14" s="141"/>
      <c r="O14" s="141"/>
    </row>
    <row r="15" spans="1:15" ht="34.5" customHeight="1" x14ac:dyDescent="0.25">
      <c r="A15" s="141">
        <v>9</v>
      </c>
      <c r="B15" s="141"/>
      <c r="C15" s="141"/>
      <c r="D15" s="141"/>
      <c r="E15" s="141"/>
      <c r="F15" s="141"/>
      <c r="G15" s="141"/>
      <c r="H15" s="142" t="s">
        <v>114</v>
      </c>
      <c r="I15" s="142" t="s">
        <v>118</v>
      </c>
      <c r="J15" s="141"/>
      <c r="K15" s="141"/>
      <c r="L15" s="141"/>
      <c r="M15" s="141"/>
      <c r="N15" s="141"/>
      <c r="O15" s="141"/>
    </row>
    <row r="16" spans="1:15" ht="34.5" customHeight="1" x14ac:dyDescent="0.25">
      <c r="A16" s="141">
        <v>10</v>
      </c>
      <c r="B16" s="141"/>
      <c r="C16" s="141"/>
      <c r="D16" s="141"/>
      <c r="E16" s="141"/>
      <c r="F16" s="141"/>
      <c r="G16" s="141"/>
      <c r="H16" s="142" t="s">
        <v>113</v>
      </c>
      <c r="I16" s="142" t="s">
        <v>113</v>
      </c>
      <c r="J16" s="141"/>
      <c r="K16" s="141"/>
      <c r="L16" s="141"/>
      <c r="M16" s="141"/>
      <c r="N16" s="141"/>
      <c r="O16" s="141"/>
    </row>
    <row r="17" spans="1:15" ht="34.5" customHeight="1" x14ac:dyDescent="0.25">
      <c r="A17" s="141">
        <v>11</v>
      </c>
      <c r="B17" s="141"/>
      <c r="C17" s="141"/>
      <c r="D17" s="141"/>
      <c r="E17" s="141"/>
      <c r="F17" s="141"/>
      <c r="G17" s="141"/>
      <c r="H17" s="142" t="s">
        <v>114</v>
      </c>
      <c r="I17" s="142" t="s">
        <v>115</v>
      </c>
      <c r="J17" s="141"/>
      <c r="K17" s="141"/>
      <c r="L17" s="141"/>
      <c r="M17" s="141"/>
      <c r="N17" s="141"/>
      <c r="O17" s="141"/>
    </row>
    <row r="18" spans="1:15" ht="15.75" x14ac:dyDescent="0.25">
      <c r="A18" s="141">
        <v>12</v>
      </c>
      <c r="B18" s="141"/>
      <c r="C18" s="141"/>
      <c r="D18" s="141"/>
      <c r="E18" s="141"/>
      <c r="F18" s="141"/>
      <c r="G18" s="141"/>
      <c r="H18" s="142" t="s">
        <v>114</v>
      </c>
      <c r="I18" s="142" t="s">
        <v>116</v>
      </c>
      <c r="J18" s="141"/>
      <c r="K18" s="141"/>
      <c r="L18" s="141"/>
      <c r="M18" s="141"/>
      <c r="N18" s="141"/>
      <c r="O18" s="141"/>
    </row>
    <row r="19" spans="1:15" ht="15.75" x14ac:dyDescent="0.25">
      <c r="A19" s="141">
        <v>13</v>
      </c>
      <c r="B19" s="141"/>
      <c r="C19" s="141"/>
      <c r="D19" s="141"/>
      <c r="E19" s="141"/>
      <c r="F19" s="141"/>
      <c r="G19" s="141"/>
      <c r="H19" s="142" t="s">
        <v>114</v>
      </c>
      <c r="I19" s="142" t="s">
        <v>117</v>
      </c>
      <c r="J19" s="141"/>
      <c r="K19" s="141"/>
      <c r="L19" s="141"/>
      <c r="M19" s="141"/>
      <c r="N19" s="141"/>
      <c r="O19" s="141"/>
    </row>
    <row r="20" spans="1:15" ht="15.75" x14ac:dyDescent="0.25">
      <c r="A20" s="141">
        <v>14</v>
      </c>
      <c r="B20" s="141"/>
      <c r="C20" s="141"/>
      <c r="D20" s="141"/>
      <c r="E20" s="141"/>
      <c r="F20" s="141"/>
      <c r="G20" s="141"/>
      <c r="H20" s="142" t="s">
        <v>114</v>
      </c>
      <c r="I20" s="142" t="s">
        <v>118</v>
      </c>
      <c r="J20" s="141"/>
      <c r="K20" s="141"/>
      <c r="L20" s="141"/>
      <c r="M20" s="141"/>
      <c r="N20" s="141"/>
      <c r="O20" s="141"/>
    </row>
    <row r="21" spans="1:15" ht="31.5" x14ac:dyDescent="0.25">
      <c r="A21" s="141">
        <v>15</v>
      </c>
      <c r="B21" s="141"/>
      <c r="C21" s="141"/>
      <c r="D21" s="141"/>
      <c r="E21" s="141"/>
      <c r="F21" s="141"/>
      <c r="G21" s="141"/>
      <c r="H21" s="142" t="s">
        <v>114</v>
      </c>
      <c r="I21" s="142" t="s">
        <v>119</v>
      </c>
      <c r="J21" s="141"/>
      <c r="K21" s="141"/>
      <c r="L21" s="141"/>
      <c r="M21" s="141"/>
      <c r="N21" s="141"/>
      <c r="O21" s="141"/>
    </row>
    <row r="22" spans="1:15" ht="15.75" x14ac:dyDescent="0.25">
      <c r="A22" s="141">
        <v>16</v>
      </c>
      <c r="B22" s="141"/>
      <c r="C22" s="141"/>
      <c r="D22" s="141"/>
      <c r="E22" s="141"/>
      <c r="F22" s="141"/>
      <c r="G22" s="141"/>
      <c r="H22" s="142" t="s">
        <v>113</v>
      </c>
      <c r="I22" s="142" t="s">
        <v>113</v>
      </c>
      <c r="J22" s="141"/>
      <c r="K22" s="141"/>
      <c r="L22" s="141"/>
      <c r="M22" s="141"/>
      <c r="N22" s="141"/>
      <c r="O22" s="141"/>
    </row>
    <row r="23" spans="1:15" ht="15.75" x14ac:dyDescent="0.25">
      <c r="A23" s="141">
        <v>17</v>
      </c>
      <c r="B23" s="141"/>
      <c r="C23" s="141"/>
      <c r="D23" s="141"/>
      <c r="E23" s="141"/>
      <c r="F23" s="141"/>
      <c r="G23" s="141"/>
      <c r="H23" s="142" t="s">
        <v>114</v>
      </c>
      <c r="I23" s="142" t="s">
        <v>116</v>
      </c>
      <c r="J23" s="141"/>
      <c r="K23" s="141"/>
      <c r="L23" s="141"/>
      <c r="M23" s="141"/>
      <c r="N23" s="141"/>
      <c r="O23" s="141"/>
    </row>
    <row r="24" spans="1:15" ht="15.75" x14ac:dyDescent="0.25">
      <c r="A24" s="141">
        <v>18</v>
      </c>
      <c r="B24" s="141"/>
      <c r="C24" s="141"/>
      <c r="D24" s="141"/>
      <c r="E24" s="141"/>
      <c r="F24" s="141"/>
      <c r="G24" s="141"/>
      <c r="H24" s="142" t="s">
        <v>114</v>
      </c>
      <c r="I24" s="142" t="s">
        <v>117</v>
      </c>
      <c r="J24" s="141"/>
      <c r="K24" s="141"/>
      <c r="L24" s="141"/>
      <c r="M24" s="141"/>
      <c r="N24" s="141"/>
      <c r="O24" s="141"/>
    </row>
    <row r="25" spans="1:15" ht="15.75" x14ac:dyDescent="0.25">
      <c r="A25" s="141">
        <v>19</v>
      </c>
      <c r="B25" s="141"/>
      <c r="C25" s="141"/>
      <c r="D25" s="141"/>
      <c r="E25" s="141"/>
      <c r="F25" s="141"/>
      <c r="G25" s="141"/>
      <c r="H25" s="142" t="s">
        <v>114</v>
      </c>
      <c r="I25" s="142" t="s">
        <v>118</v>
      </c>
      <c r="J25" s="141"/>
      <c r="K25" s="141"/>
      <c r="L25" s="141"/>
      <c r="M25" s="141"/>
      <c r="N25" s="141"/>
      <c r="O25" s="141"/>
    </row>
    <row r="26" spans="1:15" ht="31.5" x14ac:dyDescent="0.25">
      <c r="A26" s="141">
        <v>20</v>
      </c>
      <c r="B26" s="141"/>
      <c r="C26" s="141"/>
      <c r="D26" s="141"/>
      <c r="E26" s="141"/>
      <c r="F26" s="141"/>
      <c r="G26" s="141"/>
      <c r="H26" s="142" t="s">
        <v>114</v>
      </c>
      <c r="I26" s="142" t="s">
        <v>119</v>
      </c>
      <c r="J26" s="141"/>
      <c r="K26" s="141"/>
      <c r="L26" s="141"/>
      <c r="M26" s="141"/>
      <c r="N26" s="141"/>
      <c r="O26" s="141"/>
    </row>
    <row r="27" spans="1:15" ht="31.5" x14ac:dyDescent="0.25">
      <c r="A27" s="141">
        <v>21</v>
      </c>
      <c r="B27" s="141"/>
      <c r="C27" s="141"/>
      <c r="D27" s="141"/>
      <c r="E27" s="141"/>
      <c r="F27" s="141"/>
      <c r="G27" s="141"/>
      <c r="H27" s="142" t="s">
        <v>114</v>
      </c>
      <c r="I27" s="142" t="s">
        <v>115</v>
      </c>
      <c r="J27" s="141"/>
      <c r="K27" s="141"/>
      <c r="L27" s="141"/>
      <c r="M27" s="141"/>
      <c r="N27" s="141"/>
      <c r="O27" s="141"/>
    </row>
    <row r="28" spans="1:15" ht="15.75" x14ac:dyDescent="0.25">
      <c r="A28" s="141">
        <v>22</v>
      </c>
      <c r="B28" s="141"/>
      <c r="C28" s="141"/>
      <c r="D28" s="141"/>
      <c r="E28" s="141"/>
      <c r="F28" s="141"/>
      <c r="G28" s="141"/>
      <c r="H28" s="142" t="s">
        <v>114</v>
      </c>
      <c r="I28" s="142" t="s">
        <v>116</v>
      </c>
      <c r="J28" s="141"/>
      <c r="K28" s="141"/>
      <c r="L28" s="141"/>
      <c r="M28" s="141"/>
      <c r="N28" s="141"/>
      <c r="O28" s="141"/>
    </row>
    <row r="29" spans="1:15" ht="15.75" x14ac:dyDescent="0.25">
      <c r="A29" s="141">
        <v>23</v>
      </c>
      <c r="B29" s="141"/>
      <c r="C29" s="141"/>
      <c r="D29" s="141"/>
      <c r="E29" s="141"/>
      <c r="F29" s="141"/>
      <c r="G29" s="141"/>
      <c r="H29" s="142" t="s">
        <v>114</v>
      </c>
      <c r="I29" s="142" t="s">
        <v>117</v>
      </c>
      <c r="J29" s="141"/>
      <c r="K29" s="141"/>
      <c r="L29" s="141"/>
      <c r="M29" s="141"/>
      <c r="N29" s="141"/>
      <c r="O29" s="141"/>
    </row>
    <row r="30" spans="1:15" ht="15.75" x14ac:dyDescent="0.25">
      <c r="A30" s="141">
        <v>24</v>
      </c>
      <c r="B30" s="141"/>
      <c r="C30" s="141"/>
      <c r="D30" s="141"/>
      <c r="E30" s="141"/>
      <c r="F30" s="141"/>
      <c r="G30" s="141"/>
      <c r="H30" s="142" t="s">
        <v>114</v>
      </c>
      <c r="I30" s="142" t="s">
        <v>118</v>
      </c>
      <c r="J30" s="141"/>
      <c r="K30" s="141"/>
      <c r="L30" s="141"/>
      <c r="M30" s="141"/>
      <c r="N30" s="141"/>
      <c r="O30" s="141"/>
    </row>
    <row r="31" spans="1:15" ht="31.5" x14ac:dyDescent="0.25">
      <c r="A31" s="141">
        <v>25</v>
      </c>
      <c r="B31" s="141"/>
      <c r="C31" s="141"/>
      <c r="D31" s="141"/>
      <c r="E31" s="141"/>
      <c r="F31" s="141"/>
      <c r="G31" s="141"/>
      <c r="H31" s="142" t="s">
        <v>114</v>
      </c>
      <c r="I31" s="142" t="s">
        <v>119</v>
      </c>
      <c r="J31" s="141"/>
      <c r="K31" s="141"/>
      <c r="L31" s="141"/>
      <c r="M31" s="141"/>
      <c r="N31" s="141"/>
      <c r="O31" s="141"/>
    </row>
    <row r="32" spans="1:15" ht="31.5" x14ac:dyDescent="0.25">
      <c r="A32" s="141">
        <v>26</v>
      </c>
      <c r="B32" s="141"/>
      <c r="C32" s="141"/>
      <c r="D32" s="141"/>
      <c r="E32" s="141"/>
      <c r="F32" s="141"/>
      <c r="G32" s="141"/>
      <c r="H32" s="142" t="s">
        <v>114</v>
      </c>
      <c r="I32" s="142" t="s">
        <v>115</v>
      </c>
      <c r="J32" s="141"/>
      <c r="K32" s="141"/>
      <c r="L32" s="141"/>
      <c r="M32" s="141"/>
      <c r="N32" s="141"/>
      <c r="O32" s="141"/>
    </row>
    <row r="33" spans="1:15" ht="15.75" x14ac:dyDescent="0.25">
      <c r="A33" s="141">
        <v>27</v>
      </c>
      <c r="B33" s="141"/>
      <c r="C33" s="141"/>
      <c r="D33" s="141"/>
      <c r="E33" s="141"/>
      <c r="F33" s="141"/>
      <c r="G33" s="141"/>
      <c r="H33" s="142" t="s">
        <v>114</v>
      </c>
      <c r="I33" s="142" t="s">
        <v>116</v>
      </c>
      <c r="J33" s="141"/>
      <c r="K33" s="141"/>
      <c r="L33" s="141"/>
      <c r="M33" s="141"/>
      <c r="N33" s="141"/>
      <c r="O33" s="141"/>
    </row>
    <row r="34" spans="1:15" ht="15.75" x14ac:dyDescent="0.25">
      <c r="A34" s="141">
        <v>28</v>
      </c>
      <c r="B34" s="141"/>
      <c r="C34" s="141"/>
      <c r="D34" s="141"/>
      <c r="E34" s="141"/>
      <c r="F34" s="141"/>
      <c r="G34" s="141"/>
      <c r="H34" s="142" t="s">
        <v>114</v>
      </c>
      <c r="I34" s="142" t="s">
        <v>117</v>
      </c>
      <c r="J34" s="141"/>
      <c r="K34" s="141"/>
      <c r="L34" s="141"/>
      <c r="M34" s="141"/>
      <c r="N34" s="141"/>
      <c r="O34" s="141"/>
    </row>
    <row r="35" spans="1:15" ht="15.75" x14ac:dyDescent="0.25">
      <c r="A35" s="141">
        <v>29</v>
      </c>
      <c r="B35" s="141"/>
      <c r="C35" s="141"/>
      <c r="D35" s="141"/>
      <c r="E35" s="141"/>
      <c r="F35" s="141"/>
      <c r="G35" s="141"/>
      <c r="H35" s="142" t="s">
        <v>114</v>
      </c>
      <c r="I35" s="142" t="s">
        <v>118</v>
      </c>
      <c r="J35" s="141"/>
      <c r="K35" s="141"/>
      <c r="L35" s="141"/>
      <c r="M35" s="141"/>
      <c r="N35" s="141"/>
      <c r="O35" s="141"/>
    </row>
    <row r="36" spans="1:15" ht="31.5" x14ac:dyDescent="0.25">
      <c r="A36" s="141">
        <v>30</v>
      </c>
      <c r="B36" s="141"/>
      <c r="C36" s="141"/>
      <c r="D36" s="141"/>
      <c r="E36" s="141"/>
      <c r="F36" s="141"/>
      <c r="G36" s="141"/>
      <c r="H36" s="142" t="s">
        <v>114</v>
      </c>
      <c r="I36" s="142" t="s">
        <v>119</v>
      </c>
      <c r="J36" s="141"/>
      <c r="K36" s="141"/>
      <c r="L36" s="141"/>
      <c r="M36" s="141"/>
      <c r="N36" s="141"/>
      <c r="O36" s="141"/>
    </row>
    <row r="37" spans="1:15" ht="31.5" x14ac:dyDescent="0.25">
      <c r="A37" s="141">
        <v>31</v>
      </c>
      <c r="B37" s="141"/>
      <c r="C37" s="141"/>
      <c r="D37" s="141"/>
      <c r="E37" s="141"/>
      <c r="F37" s="141"/>
      <c r="G37" s="141"/>
      <c r="H37" s="142" t="s">
        <v>114</v>
      </c>
      <c r="I37" s="142" t="s">
        <v>115</v>
      </c>
      <c r="J37" s="141"/>
      <c r="K37" s="141"/>
      <c r="L37" s="141"/>
      <c r="M37" s="141"/>
      <c r="N37" s="141"/>
      <c r="O37" s="141"/>
    </row>
    <row r="38" spans="1:15" ht="15.75" x14ac:dyDescent="0.25">
      <c r="A38" s="141">
        <v>32</v>
      </c>
      <c r="B38" s="141"/>
      <c r="C38" s="141"/>
      <c r="D38" s="141"/>
      <c r="E38" s="141"/>
      <c r="F38" s="141"/>
      <c r="G38" s="141"/>
      <c r="H38" s="142" t="s">
        <v>114</v>
      </c>
      <c r="I38" s="142" t="s">
        <v>116</v>
      </c>
      <c r="J38" s="141"/>
      <c r="K38" s="141"/>
      <c r="L38" s="141"/>
      <c r="M38" s="141"/>
      <c r="N38" s="141"/>
      <c r="O38" s="141"/>
    </row>
    <row r="39" spans="1:15" ht="15.75" x14ac:dyDescent="0.25">
      <c r="A39" s="141">
        <v>33</v>
      </c>
      <c r="B39" s="141"/>
      <c r="C39" s="141"/>
      <c r="D39" s="141"/>
      <c r="E39" s="141"/>
      <c r="F39" s="141"/>
      <c r="G39" s="141"/>
      <c r="H39" s="142" t="s">
        <v>114</v>
      </c>
      <c r="I39" s="142" t="s">
        <v>117</v>
      </c>
      <c r="J39" s="141"/>
      <c r="K39" s="141"/>
      <c r="L39" s="141"/>
      <c r="M39" s="141"/>
      <c r="N39" s="141"/>
      <c r="O39" s="141"/>
    </row>
    <row r="40" spans="1:15" ht="15.75" x14ac:dyDescent="0.25">
      <c r="A40" s="141">
        <v>34</v>
      </c>
      <c r="B40" s="141"/>
      <c r="C40" s="141"/>
      <c r="D40" s="141"/>
      <c r="E40" s="141"/>
      <c r="F40" s="141"/>
      <c r="G40" s="141"/>
      <c r="H40" s="142" t="s">
        <v>114</v>
      </c>
      <c r="I40" s="142" t="s">
        <v>118</v>
      </c>
      <c r="J40" s="141"/>
      <c r="K40" s="141"/>
      <c r="L40" s="141"/>
      <c r="M40" s="141"/>
      <c r="N40" s="141"/>
      <c r="O40" s="141"/>
    </row>
  </sheetData>
  <sheetProtection formatColumns="0" formatRows="0" selectLockedCells="1"/>
  <mergeCells count="15">
    <mergeCell ref="L4:L5"/>
    <mergeCell ref="M4:M5"/>
    <mergeCell ref="N4:N5"/>
    <mergeCell ref="O4:O5"/>
    <mergeCell ref="A2:K2"/>
    <mergeCell ref="A4:A5"/>
    <mergeCell ref="B4:B5"/>
    <mergeCell ref="C4:C5"/>
    <mergeCell ref="D4:E4"/>
    <mergeCell ref="H4:H5"/>
    <mergeCell ref="F4:F5"/>
    <mergeCell ref="G4:G5"/>
    <mergeCell ref="I4:I5"/>
    <mergeCell ref="J4:J5"/>
    <mergeCell ref="K4:K5"/>
  </mergeCells>
  <pageMargins left="0.19685039370078741" right="0.19685039370078741" top="0.19685039370078741" bottom="0.19685039370078741" header="0" footer="0"/>
  <pageSetup paperSize="9" scale="60" fitToWidth="3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E701E518-0253-4D17-858E-B92AD3DE8922}">
            <xm:f>NOT(ISERROR(SEARCH($H$12,H7)))</xm:f>
            <xm:f>$H$12</xm:f>
            <x14:dxf>
              <fill>
                <patternFill>
                  <bgColor theme="0" tint="-4.9989318521683403E-2"/>
                </patternFill>
              </fill>
            </x14:dxf>
          </x14:cfRule>
          <x14:cfRule type="containsText" priority="8" operator="containsText" id="{580A0D39-0DED-4D0E-BD07-5E0D235084DE}">
            <xm:f>NOT(ISERROR(SEARCH($H$7,H7)))</xm:f>
            <xm:f>$H$7</xm:f>
            <x14:dxf>
              <fill>
                <patternFill>
                  <bgColor theme="8" tint="0.79998168889431442"/>
                </patternFill>
              </fill>
            </x14:dxf>
          </x14:cfRule>
          <xm:sqref>H7:H40</xm:sqref>
        </x14:conditionalFormatting>
        <x14:conditionalFormatting xmlns:xm="http://schemas.microsoft.com/office/excel/2006/main">
          <x14:cfRule type="containsText" priority="1" operator="containsText" id="{0A041532-5A62-4A8A-8F50-B3FF9C76BB79}">
            <xm:f>NOT(ISERROR(SEARCH($I$12,I7)))</xm:f>
            <xm:f>$I$12</xm:f>
            <x14:dxf>
              <fill>
                <patternFill>
                  <bgColor theme="0" tint="-4.9989318521683403E-2"/>
                </patternFill>
              </fill>
            </x14:dxf>
          </x14:cfRule>
          <x14:cfRule type="containsText" priority="2" operator="containsText" id="{2FB322C1-4FB0-4020-AE34-E739CFC6C72A}">
            <xm:f>NOT(ISERROR(SEARCH($I$11,I7)))</xm:f>
            <xm:f>$I$11</xm:f>
            <x14:dxf>
              <fill>
                <patternFill>
                  <bgColor theme="9" tint="0.79998168889431442"/>
                </patternFill>
              </fill>
            </x14:dxf>
          </x14:cfRule>
          <x14:cfRule type="containsText" priority="3" operator="containsText" id="{08282314-E3C4-4054-BD10-EA25C0BE3E42}">
            <xm:f>NOT(ISERROR(SEARCH($I$10,I7)))</xm:f>
            <xm:f>$I$10</xm:f>
            <x14:dxf>
              <fill>
                <patternFill>
                  <bgColor theme="8" tint="0.79998168889431442"/>
                </patternFill>
              </fill>
            </x14:dxf>
          </x14:cfRule>
          <x14:cfRule type="containsText" priority="4" operator="containsText" id="{59D8372F-B51D-4DB7-9E93-E70C304DAA1C}">
            <xm:f>NOT(ISERROR(SEARCH($I$9,I7)))</xm:f>
            <xm:f>$I$9</xm:f>
            <x14:dxf>
              <fill>
                <patternFill>
                  <bgColor theme="7" tint="0.79998168889431442"/>
                </patternFill>
              </fill>
            </x14:dxf>
          </x14:cfRule>
          <x14:cfRule type="containsText" priority="5" operator="containsText" id="{14C34013-20C4-47D3-8403-EF5BB858F950}">
            <xm:f>NOT(ISERROR(SEARCH($I$8,I7)))</xm:f>
            <xm:f>$I$8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6" operator="containsText" id="{F9434732-F819-4068-A507-1A1AE1F22CFC}">
            <xm:f>NOT(ISERROR(SEARCH($I$7,I7)))</xm:f>
            <xm:f>$I$7</xm:f>
            <x14:dxf>
              <fill>
                <patternFill>
                  <bgColor theme="3" tint="0.79998168889431442"/>
                </patternFill>
              </fill>
            </x14:dxf>
          </x14:cfRule>
          <xm:sqref>I7:I40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admin!$F$2:$F$3</xm:f>
          </x14:formula1>
          <xm:sqref>H7:H40</xm:sqref>
        </x14:dataValidation>
        <x14:dataValidation type="list" allowBlank="1" showInputMessage="1" showErrorMessage="1">
          <x14:formula1>
            <xm:f>admin!$G$2:$G$7</xm:f>
          </x14:formula1>
          <xm:sqref>I7:I40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"/>
  <sheetViews>
    <sheetView workbookViewId="0">
      <selection activeCell="G8" sqref="G8"/>
    </sheetView>
  </sheetViews>
  <sheetFormatPr defaultColWidth="15.7109375" defaultRowHeight="15.75" x14ac:dyDescent="0.25"/>
  <cols>
    <col min="1" max="2" width="15.7109375" style="4"/>
    <col min="3" max="3" width="42.7109375" style="4" customWidth="1"/>
    <col min="4" max="4" width="15.7109375" style="4"/>
    <col min="5" max="5" width="17.85546875" style="4" customWidth="1"/>
    <col min="6" max="16384" width="15.7109375" style="4"/>
  </cols>
  <sheetData>
    <row r="2" spans="1:7" x14ac:dyDescent="0.25">
      <c r="A2" s="4" t="s">
        <v>12</v>
      </c>
      <c r="B2" s="4" t="s">
        <v>13</v>
      </c>
      <c r="C2" s="5" t="s">
        <v>15</v>
      </c>
      <c r="D2" s="4" t="s">
        <v>27</v>
      </c>
      <c r="E2" s="4" t="s">
        <v>67</v>
      </c>
      <c r="F2" s="4" t="s">
        <v>113</v>
      </c>
      <c r="G2" s="12" t="s">
        <v>115</v>
      </c>
    </row>
    <row r="3" spans="1:7" x14ac:dyDescent="0.25">
      <c r="B3" s="4" t="s">
        <v>14</v>
      </c>
      <c r="C3" s="4" t="s">
        <v>103</v>
      </c>
      <c r="D3" s="4" t="s">
        <v>28</v>
      </c>
      <c r="E3" s="4" t="s">
        <v>68</v>
      </c>
      <c r="F3" s="4" t="s">
        <v>114</v>
      </c>
      <c r="G3" s="12" t="s">
        <v>116</v>
      </c>
    </row>
    <row r="4" spans="1:7" x14ac:dyDescent="0.25">
      <c r="G4" s="12" t="s">
        <v>117</v>
      </c>
    </row>
    <row r="5" spans="1:7" x14ac:dyDescent="0.25">
      <c r="G5" s="12" t="s">
        <v>118</v>
      </c>
    </row>
    <row r="6" spans="1:7" x14ac:dyDescent="0.25">
      <c r="G6" s="12" t="s">
        <v>119</v>
      </c>
    </row>
    <row r="7" spans="1:7" x14ac:dyDescent="0.25">
      <c r="G7" s="4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2</vt:i4>
      </vt:variant>
    </vt:vector>
  </HeadingPairs>
  <TitlesOfParts>
    <vt:vector size="9" baseType="lpstr">
      <vt:lpstr>Інфокарта</vt:lpstr>
      <vt:lpstr>Розділ 1</vt:lpstr>
      <vt:lpstr>Розділ 2</vt:lpstr>
      <vt:lpstr>Розділ 3</vt:lpstr>
      <vt:lpstr>Розділ 4</vt:lpstr>
      <vt:lpstr>Моніторинг</vt:lpstr>
      <vt:lpstr>admin</vt:lpstr>
      <vt:lpstr>Аудит</vt:lpstr>
      <vt:lpstr>Напрям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шаблон Звітності</dc:title>
  <dc:creator>Онищенко Віталій Володимирович</dc:creator>
  <cp:lastModifiedBy>Онищенко Віталій Володимирович</cp:lastModifiedBy>
  <cp:lastPrinted>2022-09-18T10:57:40Z</cp:lastPrinted>
  <dcterms:created xsi:type="dcterms:W3CDTF">2019-10-31T13:11:29Z</dcterms:created>
  <dcterms:modified xsi:type="dcterms:W3CDTF">2023-09-11T09:36:12Z</dcterms:modified>
</cp:coreProperties>
</file>