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sik\AppData\Local\Temp\SCANCLIENT\"/>
    </mc:Choice>
  </mc:AlternateContent>
  <bookViews>
    <workbookView xWindow="0" yWindow="0" windowWidth="28800" windowHeight="12300"/>
  </bookViews>
  <sheets>
    <sheet name="основна " sheetId="7" r:id="rId1"/>
  </sheets>
  <definedNames>
    <definedName name="_xlnm._FilterDatabase" localSheetId="0" hidden="1">'основна '!$B$1:$B$234</definedName>
    <definedName name="_xlnm.Print_Titles" localSheetId="0">'основна '!$3:$4</definedName>
    <definedName name="_xlnm.Print_Area" localSheetId="0">'основна '!$A$1:$H$230</definedName>
  </definedNames>
  <calcPr calcId="162913"/>
</workbook>
</file>

<file path=xl/calcChain.xml><?xml version="1.0" encoding="utf-8"?>
<calcChain xmlns="http://schemas.openxmlformats.org/spreadsheetml/2006/main">
  <c r="G136" i="7" l="1"/>
  <c r="G207" i="7"/>
  <c r="G192" i="7"/>
  <c r="G160" i="7"/>
  <c r="G114" i="7"/>
  <c r="G111" i="7"/>
  <c r="G101" i="7"/>
  <c r="G94" i="7"/>
  <c r="G81" i="7"/>
  <c r="G76" i="7"/>
  <c r="G71" i="7"/>
  <c r="G60" i="7"/>
  <c r="G51" i="7"/>
  <c r="G45" i="7"/>
  <c r="G41" i="7"/>
  <c r="G26" i="7"/>
  <c r="G24" i="7"/>
  <c r="G19" i="7"/>
  <c r="G15" i="7"/>
  <c r="G12" i="7"/>
  <c r="G5" i="7"/>
  <c r="A201" i="7" l="1"/>
  <c r="A197" i="7"/>
  <c r="A199" i="7"/>
  <c r="A196" i="7"/>
  <c r="A194" i="7"/>
  <c r="A195" i="7"/>
  <c r="A198" i="7"/>
</calcChain>
</file>

<file path=xl/sharedStrings.xml><?xml version="1.0" encoding="utf-8"?>
<sst xmlns="http://schemas.openxmlformats.org/spreadsheetml/2006/main" count="948" uniqueCount="285">
  <si>
    <t>Кредитор</t>
  </si>
  <si>
    <t>Позичальник</t>
  </si>
  <si>
    <t>Європейський банк реконструкції та розвитку</t>
  </si>
  <si>
    <t>НАЕК "Енергоатом"</t>
  </si>
  <si>
    <t>USD</t>
  </si>
  <si>
    <t>Укрзалізниця</t>
  </si>
  <si>
    <t>Європейське співтовариство з атомної енергії</t>
  </si>
  <si>
    <t>Credit Suisse First Boston International</t>
  </si>
  <si>
    <t>ДКБ "Південне" ім. М.К.Янгеля</t>
  </si>
  <si>
    <t>Maglin Capital Limited</t>
  </si>
  <si>
    <t>Deutsche Bank AG London</t>
  </si>
  <si>
    <t>Укравтодор</t>
  </si>
  <si>
    <t>ДП "Національна енергетична компанія "Укренерго"</t>
  </si>
  <si>
    <t>EUR</t>
  </si>
  <si>
    <t>Міжнародний банк реконструкції та розвитку</t>
  </si>
  <si>
    <t>Укрексімбанк</t>
  </si>
  <si>
    <t>Citibank, N.A. London</t>
  </si>
  <si>
    <t>ОДІУ</t>
  </si>
  <si>
    <t>Державна іпотечна установа</t>
  </si>
  <si>
    <t>UAH</t>
  </si>
  <si>
    <t>Morgan Stanley Bank International Limited</t>
  </si>
  <si>
    <t>ДП "Іллічівський морський торговельний порт"</t>
  </si>
  <si>
    <t>Канадська експортна агенція</t>
  </si>
  <si>
    <t>ДП "Укркосмос"</t>
  </si>
  <si>
    <t>Credit Suisse International</t>
  </si>
  <si>
    <t>НАК "Нафтогаз України"</t>
  </si>
  <si>
    <t>АТ "Укрексімбанк"</t>
  </si>
  <si>
    <t>ДП "Укрмедпостач"</t>
  </si>
  <si>
    <t>Облігації Харківського державного авіаційного виробничого підприємства</t>
  </si>
  <si>
    <t>Харківське державне авіаційне виробниче підприємство</t>
  </si>
  <si>
    <t>Векселі Укравтодору</t>
  </si>
  <si>
    <t>Облігації ДП "Київський авіаційний завод "Авіант"</t>
  </si>
  <si>
    <t>Київський авіаційний завод "Авіант"</t>
  </si>
  <si>
    <t>Облігації НАК "Нафтогаз України"</t>
  </si>
  <si>
    <t>ПАТ "Національна акціонерна компанія "Нафтогаз України"</t>
  </si>
  <si>
    <t>ВАТ "Ощадбанк"</t>
  </si>
  <si>
    <t>AQUASAFETY INVEST PLC</t>
  </si>
  <si>
    <t>ДП "Львівська ОДПЗ"</t>
  </si>
  <si>
    <t>UniCredit Bank Austria AG</t>
  </si>
  <si>
    <t>Облігації ДП "ФІНІНПРО"</t>
  </si>
  <si>
    <t>ДП "Фінінпро"</t>
  </si>
  <si>
    <t>VTB Capital PLC</t>
  </si>
  <si>
    <t>Експортно-імпортний банк Кореї</t>
  </si>
  <si>
    <t>Південна залізниця (статутне територіално-галузеве об'єднання)</t>
  </si>
  <si>
    <t>ДП "ФІНІНПРО"</t>
  </si>
  <si>
    <t>Експортно-імпортний банк Китаю</t>
  </si>
  <si>
    <t>Сбербанк Росії</t>
  </si>
  <si>
    <t>ДП "Конструкторське бюро "Південне" ім. М.К. Янгеля</t>
  </si>
  <si>
    <t>ВАТ "Лисичанськвугілля"</t>
  </si>
  <si>
    <t>Державний банк розвитку КНР</t>
  </si>
  <si>
    <t xml:space="preserve">ПАТ  "Державна продовольчо-зернова корпорація України"
</t>
  </si>
  <si>
    <t>Deutsche Bank AG Schaft</t>
  </si>
  <si>
    <t>Дочірня компанія "Укртрансгаз" Національної акціонерної компанії "Нафтогаз України"</t>
  </si>
  <si>
    <t>Облігації Укравтодору</t>
  </si>
  <si>
    <t xml:space="preserve">Проект з енергоефективності (8064-UA від 10.06.11) </t>
  </si>
  <si>
    <t>Сума державної гарантії, грн.*</t>
  </si>
  <si>
    <t xml:space="preserve">Міністерство енергетики та вугільної промисловості України
</t>
  </si>
  <si>
    <t xml:space="preserve">Департамент енергетики, транспорту та зв'язку Вінницької міської ради
</t>
  </si>
  <si>
    <t xml:space="preserve">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
</t>
  </si>
  <si>
    <t xml:space="preserve">Управління капітального будівництва Херсонської міської ради
</t>
  </si>
  <si>
    <t xml:space="preserve">Департамент капітального будівництва Вінницької міської ради
</t>
  </si>
  <si>
    <t xml:space="preserve">Державне агентство з інвестицій та управління національними проектами  України
</t>
  </si>
  <si>
    <t>ПАТ АБ "Укргазбанк"</t>
  </si>
  <si>
    <t>ПАТ "Ощадбанк"</t>
  </si>
  <si>
    <t>ВАТ "Газпромбанк"</t>
  </si>
  <si>
    <t>Облігації ПАТ "НАК "Нафтогаз"</t>
  </si>
  <si>
    <t>Облігації Державної іпотечної установи</t>
  </si>
  <si>
    <t>Сума державної гарантії у валюті кредиту/позики</t>
  </si>
  <si>
    <t>Назва проекту, для реалізації якого залучається кредит/позика</t>
  </si>
  <si>
    <t>Валюта кредиту/позики</t>
  </si>
  <si>
    <t>Проект "Розвиток інфраструктури Іллічівського морського торговельного порту" (31245 від 28.11.07)</t>
  </si>
  <si>
    <t>Фінансування будівництва, реконструкції, капітального та поточного ремонту автомобільних доріг і придбання дорожньої техніки, Угода від 22.07.2011</t>
  </si>
  <si>
    <t>Проект соціально-економічного розвитку "Будівництво першої черги Дністровської ГАЕС у складі трьох агрегатів ", Угода від 16.10.2013 №743/31/2</t>
  </si>
  <si>
    <t>Проект соціально-економічного розвитку "По оновленню рухомого складу автобусного і тролейбусного парків", Угода від 22.11.2013 №20-10/2013</t>
  </si>
  <si>
    <t>Іпотечне кредитування (Облігації ДІУ)</t>
  </si>
  <si>
    <t>Фінансування виконання зобов'язань, що виникають у зв'язку з виконанням завдань та здійсненням заходів, передбачених Державною цільовою програмою підготовки та проведення в Україні фінальної частини чемпіонату Європи 2012 року з футболу, Договір про довірче управління від 21.04.2011</t>
  </si>
  <si>
    <t>Модернізації енергоблоків №2 Хмельницької АЕС та №4 Рівненської АЕС  (34838 від 29.07.2004)</t>
  </si>
  <si>
    <t>Модернізації енергоблоків №2 Хмельницької АЕС та №4 Рівненської АЕС (Угода від 29.07.2004)</t>
  </si>
  <si>
    <t>Фінансування виробничої діяльності підприємтсва та формування ресурсної бази, зокрема погашення кредиторської заборгованості перед банками та добудови літаків в рамках реалізації інвестиційних проектів з будівництва літаків на період 2009-2015 років</t>
  </si>
  <si>
    <t xml:space="preserve">Державна адміністрація залізничного транспорту України </t>
  </si>
  <si>
    <t>ДП «Дирекція з будівництва   та   управління  національного  проекту  «Повітряний експрес»  та  інших  інфраструктурних об'єктів Київського регіону»</t>
  </si>
  <si>
    <t>Державне підприємство «Національна атомна енергогенеруюча компанія «Енергоатом»</t>
  </si>
  <si>
    <t>Європейський інвестиційний банк</t>
  </si>
  <si>
    <t>Європейський банк реконструкції  та розвитку</t>
  </si>
  <si>
    <t>Європейське  співтовариствое з атомної енергії</t>
  </si>
  <si>
    <t>Експортно-імпортний банк Китаю **</t>
  </si>
  <si>
    <t>**Гарантійна Угода від 16.06.2011 (зареєстрована у Мінфіні 15.12.2014 №13010-05/132)</t>
  </si>
  <si>
    <t>Проект розвитку експорту 2 (4836 від 26.09.06)</t>
  </si>
  <si>
    <t>Виконання зобов'язань, що виникають у зв'язку з фінансуванням проектів будівництва, реконструкції та капітального ремонту автомобільних доріг, у тому числі за залученими у минулі роки кредитами</t>
  </si>
  <si>
    <t>Розвиток бразильсько-українського проекту по створенню ракетного космічного комплексу "Циклон-4", строковий кредитний договір від 16.09.2011</t>
  </si>
  <si>
    <t xml:space="preserve">Модернізація та оновлення вугільної шахти ім. Мельникова, Кредитний договір від 21.12.2011 </t>
  </si>
  <si>
    <t>Проект будівництва Бескидського тунелю, Фінансова угода від 07.05.2014 № 81.421</t>
  </si>
  <si>
    <t>Організація залізничного пасажирського сполучення м.Київ- міжнародний аеропорт "Бориспіль", Кредитний договір від 05.07.2011 №BLA201123</t>
  </si>
  <si>
    <t>Комплексна (зведена) програма підвищення рівня безпеки енергоблоків атомних електростанцій</t>
  </si>
  <si>
    <t>ПАТ "Укрексімбанк"</t>
  </si>
  <si>
    <t>Державна акціонерна холдінгова компанія "Артем"</t>
  </si>
  <si>
    <t>Дочірнє підприємство Державної компанії "Укрспецекспорт" державне госпрозрахункове зовнішньоторгівельне підприємство "Спецтехноекспорт"</t>
  </si>
  <si>
    <t>Публічне акціонерне товариство «Укргідроенерго»</t>
  </si>
  <si>
    <t>Проект "Реабілітація гідроелектростанцій"</t>
  </si>
  <si>
    <t>Публічне акціонерне товариство "Національна акціонерна компанія "Нафтогаз України"</t>
  </si>
  <si>
    <t xml:space="preserve">Державне підприємство  "Житомирський бронетанковий завод"
</t>
  </si>
  <si>
    <t xml:space="preserve">Державне підприємство  "Харківський завод спеціальних машин"
</t>
  </si>
  <si>
    <t xml:space="preserve">Державне підприємство "Харківське конструкторське бюро з машинобудування імені О.О. Морозова"
</t>
  </si>
  <si>
    <t xml:space="preserve">Державне підприємство "Шепетівський ремонтний завод"
</t>
  </si>
  <si>
    <t xml:space="preserve">Державне підприємство "Жулянський машинобудівний завод"ВІЗАР"
</t>
  </si>
  <si>
    <t xml:space="preserve">Державне підприємство "Одеський авіаційний завод"
</t>
  </si>
  <si>
    <t xml:space="preserve">Державне підприємство "Харківський бронетанковий завод"
</t>
  </si>
  <si>
    <t xml:space="preserve">Державне підприємство "Миколаївський бронетанковий завод"
</t>
  </si>
  <si>
    <t xml:space="preserve">Державне підприємство"Харківський автомобільний завод"
</t>
  </si>
  <si>
    <t xml:space="preserve">Товариство з обмеженою відповідальністю «Українська бронетехніка»
</t>
  </si>
  <si>
    <t xml:space="preserve">Державне підприємство  "Львівський бронетанковий завод"
</t>
  </si>
  <si>
    <t xml:space="preserve">Публічне акціонерне товариство «Національна акціонерна компанія "Нафтогаз України»
</t>
  </si>
  <si>
    <t>Доформування стабілізаційного (резервного) енергетичного фонду</t>
  </si>
  <si>
    <t>Програма підвищення обороноздатності та безпеки держави України</t>
  </si>
  <si>
    <t>Формування стабілізаційного (резервного) енергетичного фонду</t>
  </si>
  <si>
    <t>Приватне акціонерне товариство "Завод "Кузня на Рибальському"</t>
  </si>
  <si>
    <t xml:space="preserve">Державне  підприємство  "Київський бронетанковий завод"
</t>
  </si>
  <si>
    <t xml:space="preserve">Товариство з обмеженою відповідальністю "НВЦ "Інфозахист"
</t>
  </si>
  <si>
    <t xml:space="preserve">Товариство з обмеженою відповідальністю "ЕСОММ СО"
</t>
  </si>
  <si>
    <t xml:space="preserve">Товариство з обмеженою відповідальністю  "РДЛ"
</t>
  </si>
  <si>
    <t xml:space="preserve">Сентрал Сторедж Сейфті Проджект Траст </t>
  </si>
  <si>
    <t xml:space="preserve">Державне підприємство «Національна атомна енергогенеруюча компанія «Енергоатом»
</t>
  </si>
  <si>
    <t>фінансування інвестиційного проекту (державного) “Будівництво централізованого сховища відпрацьованого ядерного палива реакторів ВВЕР АЕС України”</t>
  </si>
  <si>
    <t>Проект "Доступ до довготермінового фінансування"</t>
  </si>
  <si>
    <t xml:space="preserve">
Державний банк розвитку КНР</t>
  </si>
  <si>
    <t>ДП "Шепетівський ремонтний завод"</t>
  </si>
  <si>
    <t>ДП "Житомирський бронетанковий завод"</t>
  </si>
  <si>
    <t>ДП "Миколаївський бронетанковий завод"</t>
  </si>
  <si>
    <t>ДП "Львівський бронетанковий завод"</t>
  </si>
  <si>
    <t>ДП "Київський бронетанковий завод"</t>
  </si>
  <si>
    <t>ДП "Харківський бронетанковий завод"</t>
  </si>
  <si>
    <t>ДП ДГЗП "Спецтехноекспорт"</t>
  </si>
  <si>
    <t>ПАТ "Державний експортно-імпортний банк України"</t>
  </si>
  <si>
    <t>Фінансування статутної діяльності ДІУ</t>
  </si>
  <si>
    <t xml:space="preserve">Державне агентство автомобільних доріг України
</t>
  </si>
  <si>
    <t>Для забезпечення виконання боргових зобов’язань за запозиченнями Державного агентства автомобільних доріг і переліку об’єктів будівництва, реконструкції, капітального та поточного середнього ремонту автомобільних доріг загального користування державного значення у 2020 році та обсягів бюджетних коштів для їх фінансування за рахунок запозичень, залучених під державні гарантії</t>
  </si>
  <si>
    <t>Закупівля нових трансформаторів та модернізації дванадцяти підстанцій у ключових регіонах України</t>
  </si>
  <si>
    <t xml:space="preserve">Приватне акціонерне товариство «Національна енергетична компанія «Укренерго» 
</t>
  </si>
  <si>
    <t>АТ "Державний експортно-імпортний банк України"</t>
  </si>
  <si>
    <t>АТ "Ощадбанк"</t>
  </si>
  <si>
    <t xml:space="preserve">https://zakon.rada.gov.ua/laws/show/1203-2020-%D0%BF#Text </t>
  </si>
  <si>
    <t>Постанова ДСК</t>
  </si>
  <si>
    <t xml:space="preserve">https://zakon.rada.gov.ua/laws/show/1124-2020-%D0%BF#Text </t>
  </si>
  <si>
    <t>АТ “Ощадбанк”</t>
  </si>
  <si>
    <t xml:space="preserve">Суб'єкти господарювання мікропідприємництва, малого та/або середнього підприємництва </t>
  </si>
  <si>
    <t>АТ “Укрексімбанк”</t>
  </si>
  <si>
    <t>АБ “Укргазбанк”</t>
  </si>
  <si>
    <t xml:space="preserve">АТ “ОТП банк”  </t>
  </si>
  <si>
    <t xml:space="preserve">ПАТ КБ “Приватбанк”  </t>
  </si>
  <si>
    <t>АТ “Таскомбанк”</t>
  </si>
  <si>
    <t>ПАТ “Банк Восток”</t>
  </si>
  <si>
    <t>АТ “Піреус банк МКБ”</t>
  </si>
  <si>
    <t>АТ АКБ “Львів”</t>
  </si>
  <si>
    <t>АТ “Банк Альянс”</t>
  </si>
  <si>
    <t>ПАТ “Кредитвест банк”</t>
  </si>
  <si>
    <t>Приватне акціонерне товариство «Національна енергетична компанія «Укренерго»</t>
  </si>
  <si>
    <t>Для забезпечення виконання боргових зобов’язань за кредитами (позиками), що залучаються ПрАТ "НЕК "Укренерго" у банків державного сектору з метою погашення заборгованості перед ДП "Гарантований покупець"</t>
  </si>
  <si>
    <t>Для фінансування об’єктів будівництва, реконструкції, капітального та поточного середнього ремонту автомобільних доріг загального користування державного значення за переліком, затвердженим постановою Кабінету Міністрів України від 18.11.2020 №1124</t>
  </si>
  <si>
    <t>Національна акціонерна компанія "Нафтогаз України"</t>
  </si>
  <si>
    <t>Фінансування об’єктів будівництва, реконструкції, капітального та поточного ремонту автомобільних доріг загального користування, в тому числі, будівництво транспортної магістралі через річку Дніпро в м. Запоріжжя, за переліком, затвердженим Кабінетом Міністрів України, і придбання дорожньої техніки та обладнання для дочірніх підприємств ПАТ «ДАК «Автомобільні дороги України»</t>
  </si>
  <si>
    <t>Фінансування об’єктів  будівництва, реконструкції, капітального та поточного ремонту автомобільних доріг загального користування, в тому числі для реалізації проекту будівництва мостового переходу через річку Дніпро в м. Запоріжжі, за переліком, затвердженим Кабінетом Міністрів України, і придбання дорожньої техніки та обладнання для дочірніх підприємств ПАТ «ДАК «Автомобільні дороги України»</t>
  </si>
  <si>
    <t>ПАТ  "Державна продовольчо-зернова корпорація України"</t>
  </si>
  <si>
    <t>Фінансування виконання зобов'язань, що виникають у зв'язку з виконанням завдань та здійсненням заходів, передбачених Державною цільовою програмою підготовки та проведення в Україні фінальної частини чемпіонату Європи 2012 року з футболу</t>
  </si>
  <si>
    <t>Заміщення споживання природного газу вітчизняним вугіллям</t>
  </si>
  <si>
    <t>Додаткове фінансування для Другого проекту розвитку експорту</t>
  </si>
  <si>
    <t>Модернизація компресорної станції "Бар" на транзитному трубопроводі "Союз"</t>
  </si>
  <si>
    <t>Фінансування будівництва, реконструкції, капітального та поточного ремонту автомобільних доріг загального користування і придбання дорожньої техніки та обладнання для дочірніх підприємств ВАТ "ДАК "Автомобільні дороги України"</t>
  </si>
  <si>
    <t>Придбання швидкісних міжрегіональних електропоїздів в рамках підготовки до фінальної частини чемпіонату Європи 2012 року з футболу</t>
  </si>
  <si>
    <t>Забезпечення лікувально-профілактичних закладів обладнанням,  транспортними засобами, виробами медичного призначення та лікарськими засобами</t>
  </si>
  <si>
    <t>Реалізація інвестиційного проекту комплексного протипаводкового захисту у Львівській області</t>
  </si>
  <si>
    <t>Поповнення оборотних коштів, включаючи виконання зобов'язань, що виникають у зв'язку з фінансуванням проектів будівництва, реконструкції та капітального ремонту автомобільних доріг, у тому числі за залученими у минулі роки кредитами</t>
  </si>
  <si>
    <t>Реструктуризації заборгованості Національної акціонерної компанії "Нафтогаз України" за зовнішніми запозиченнями</t>
  </si>
  <si>
    <t>Забезпечення лікувально-профілактичних закладів обладнанням,  транспортними засобами,  виробами медичного призначення та лікарськими засобами</t>
  </si>
  <si>
    <t>Рефінансування</t>
  </si>
  <si>
    <t>Створення національної супутникової системи зв'язку</t>
  </si>
  <si>
    <t>Будівництво, реконструкція та капітальний ремонт автомобільних доріг загального користування</t>
  </si>
  <si>
    <t>Завершення проекту реконструкції автомобільної дороги Київ-Одеса на дільниці від Жашкова до Червонознам’янки</t>
  </si>
  <si>
    <t>Проект будівництва високовольтної повітряної лінії в Одеській області (33896 від 16.12.2005)</t>
  </si>
  <si>
    <t>Реконструкція автомобільної дороги Київ-Одеса на дільниці від Жашкова до Червонознам’янки</t>
  </si>
  <si>
    <t>Фінансування проектування і будівництва залізнично-автомобільного мостового переходу через річку Дніпро в місті Києві</t>
  </si>
  <si>
    <t>Фінансування українсько-бразильського проекту по створенню ракетного космічного комплексу "Циклон-4"</t>
  </si>
  <si>
    <t>Проект соціально-економічного розвитку "Будівництво сучасного лікувально-діагностичного комплексу Національної дитячої спеціалізованої лікарні "Охматдит" по вул. Чорновола,28/1, у Шевченківському районі м.Києва"</t>
  </si>
  <si>
    <t>Проект соціально-економічного розвитку "Будівництво шляхопроводу по просп. Адмірала Сенявіна- вул. Залаегерсег у м. Херсоні"</t>
  </si>
  <si>
    <t>Проект соціально-економічного розвитку "Будівництво вул. Келецької та трамвайної лінії від вул.Квятека до автовокзалу "Західний" в м.Вінниці"</t>
  </si>
  <si>
    <t>Проект соціально-економічного розвитку "Реалізація ІІ етапу Національного проекту "Відкритий світ" у частині технічного забезпечення шкіл навчальним обладнанням"</t>
  </si>
  <si>
    <t>Поповнення оборотного капіталу</t>
  </si>
  <si>
    <t>До портфелю кредитів, виконання боргових зобов'язань за якими частково забезпечується державною гарантією на портфельній основі, можуть включатись кредити МСП на інвестиційні цілі, рефінансування заборгованості МСП за раніше наданими кредитами, на фінансування оборотного капіталу (крім овердрафтів)</t>
  </si>
  <si>
    <t>Програма підвищення надійності підстанцій</t>
  </si>
  <si>
    <t>Фінансування об'єктів будівництва, реконструкції, капітального
та поточного середнього ремонту автомобільних доріг
загального користування державного значення</t>
  </si>
  <si>
    <t xml:space="preserve">Проект електрифікації української залізниці </t>
  </si>
  <si>
    <t xml:space="preserve">Приватне акціонерне товариство «Національна енергетична компанія «Укренерго» </t>
  </si>
  <si>
    <t xml:space="preserve">Державне агентство автомобільних доріг України
</t>
  </si>
  <si>
    <t>АТ "Укрексімбанк"
АТ "Ощадбанк"
АБ "Укргазбанк"
АТ "ПУМБ"
АТ "Таскомбанк"
АТ "Банк Кредит Дніпро"</t>
  </si>
  <si>
    <t>*гривенний еквівалент розраховується виходячи з дати набрання чинності угоди</t>
  </si>
  <si>
    <t>Для забезпечення боргових зобов'язань за запозиченнями Державного агентства автомобільних доріг</t>
  </si>
  <si>
    <t xml:space="preserve">Облігації ПАТ «Національна енергетична компанія «Укренерго» </t>
  </si>
  <si>
    <t xml:space="preserve">Для забезпечення виконання боргових зобов’язань за кредитом, що залучається приватним акціонерним товариством “Національна енергетична компанія “Укренергоˮ шляхом випуску та розміщення облігацій на міжнародних фондових ринках з метою підтримки його ліквідності та стійкості роботи </t>
  </si>
  <si>
    <t>ПАТ "МТБ БАНК"</t>
  </si>
  <si>
    <t>АТ КБ "ПриватБанк"</t>
  </si>
  <si>
    <t>АТ "БАНК АЛЬЯНС"</t>
  </si>
  <si>
    <t>АТ "ОТП БАНК"</t>
  </si>
  <si>
    <t>АТ "АСВІО БАНК"</t>
  </si>
  <si>
    <t>АТ "Комерційний Індустріальний Банк"</t>
  </si>
  <si>
    <t>АТ "ПІРЕУС БАНК МБ"</t>
  </si>
  <si>
    <t>АТ "ТАСКОМБАНК"</t>
  </si>
  <si>
    <t>Акціонерне товариство "Укрпошта"</t>
  </si>
  <si>
    <t>Для реалізації проекту “Логістична мережа” та проекту “Сільське відділення”</t>
  </si>
  <si>
    <t>З метою виконання Програми підвищення обороноздатності і безпеки держави в частині матеріально-технічного забезпечення побудови загальнонаціональної цифрової багатоканальної телемережі МХ-7</t>
  </si>
  <si>
    <t>Державне підприємство "АНТОНОВ"</t>
  </si>
  <si>
    <t>З метою виконання Програми підвищення обороноздатності і безпеки держави в частині оснащення Державної служби з надзвичайних ситуацій сучасною авіаційною технікою</t>
  </si>
  <si>
    <t>Державне підприємство "Шосткинський завод "Імпульс"</t>
  </si>
  <si>
    <t>З метою підтримки ліквідності та стійкості роботи ПАТ "НЕК "Укренерго"</t>
  </si>
  <si>
    <t xml:space="preserve">З метою виконання Програми підвищення обороноздатності держави та задоволення невідкладних потреб Збройних сил </t>
  </si>
  <si>
    <t>АБ "Південний"</t>
  </si>
  <si>
    <t>ПАТ "МТБ Банк"</t>
  </si>
  <si>
    <t>ПАТ "Банк Восток"</t>
  </si>
  <si>
    <t>АТ "Агропросперіс БАНК"</t>
  </si>
  <si>
    <t>АТ "Банк Альянс"</t>
  </si>
  <si>
    <t>АТ "Креді АГРІКОЛЬ БАНК"</t>
  </si>
  <si>
    <t>АТ "КРЕДО БАНК"</t>
  </si>
  <si>
    <t>АТ "Міжнародний інвестиційний банк"</t>
  </si>
  <si>
    <t>АТ "ПроКредит Банк"</t>
  </si>
  <si>
    <t>АБ "Укргазбанк"</t>
  </si>
  <si>
    <t>АТ "ПУМБ"</t>
  </si>
  <si>
    <t>АТ "Райффайзен Банк"</t>
  </si>
  <si>
    <t>АТ "Банк Кредит Дніпро"</t>
  </si>
  <si>
    <t>АТ"АСВІО БАНК"</t>
  </si>
  <si>
    <t>АТ "Банк "Грант"</t>
  </si>
  <si>
    <t>АТ "Банк "Український капітал"</t>
  </si>
  <si>
    <t>АТ “БАНК ІНВЕСТИЦІЙ ТА ЗАОЩАДЖЕНЬ”</t>
  </si>
  <si>
    <t>АТ “МетаБанк”</t>
  </si>
  <si>
    <t>АТ "ПРАВЕКС БАНК"</t>
  </si>
  <si>
    <t>АТ "Полтава-банк"</t>
  </si>
  <si>
    <t>АТ КБ "Приватбанк"</t>
  </si>
  <si>
    <r>
      <rPr>
        <sz val="7.5"/>
        <rFont val="Times New Roman"/>
        <family val="1"/>
      </rPr>
      <t>USD</t>
    </r>
  </si>
  <si>
    <t xml:space="preserve">Проект «Додаткове фінансування для протидії COVID-19 в рамках Проекту доступу до довготермінового фінансування» </t>
  </si>
  <si>
    <t>Проект “Україна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t>
  </si>
  <si>
    <t>Для реалізації проекту “Логістична мережа (Модернізація та цифровізація)"</t>
  </si>
  <si>
    <t xml:space="preserve"> Німецька Кредитна Установа для Відбудови (КфВ)</t>
  </si>
  <si>
    <t>Проект “Україна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t>
  </si>
  <si>
    <t>Проект "Підвищення ефективності передачі електроенергії (модернізація підстанцій) ІІ"</t>
  </si>
  <si>
    <t>Відновлювальний кредит для екстреної закупівлв газу "Нафтогазу"</t>
  </si>
  <si>
    <t>****Європейський інвестиційний банк</t>
  </si>
  <si>
    <t xml:space="preserve">Проект екстреного відновлення
мережі електропередачі </t>
  </si>
  <si>
    <t>АТ "ВЕСТ ФАЙНЕНС ЕНД КРЕДИТ БАНК"</t>
  </si>
  <si>
    <t>Європейський банк реконструкції  та розвитку ***</t>
  </si>
  <si>
    <t xml:space="preserve">*** Гарантійна угода набула чинності 21.03.2016  </t>
  </si>
  <si>
    <t>**** Гарантійна угода набула чинності у 2021 році та відображена у звітності за 2022 рік</t>
  </si>
  <si>
    <t>Впровадження швидкісного руху пасажирських поїздів на залізницях України (14849 від 31.08.2004)</t>
  </si>
  <si>
    <t>***** Договір гарантії від 13.12.2022 набув чинності 25.01.2023</t>
  </si>
  <si>
    <t>*****Європейський банк реконструкції  та розвитку</t>
  </si>
  <si>
    <t>АТ "ПІРЕУС БАНК МКБ"</t>
  </si>
  <si>
    <t>АБ "УКРГАЗБАНК"</t>
  </si>
  <si>
    <t>Суб'єкти господарювання мікропідприємництва, малого та/або середнього підприємництва</t>
  </si>
  <si>
    <t>До портфелю кредитів, виконання боргових зобов'язань за якими частково забезпечується державною гарантією на портфельній основі, можуть включатись кредити МСП на інвестиційні цілі, рефінансування заборгованості МСП за раніше наданими кредитами, на фінансування оборотного капіталу (крім овердрафтів), купівлі земельних ділянок с/г призначення, посівів с/г культур, купівлі с/г продукції (товарів), відновлення виробничих потужностей позичальника, зруйнованих частково або повністю внаслідок проведення воєнних (бойових) дій</t>
  </si>
  <si>
    <t>Акціонерне товариство "Національна акціонерна
компанія "Нафтогаз України"</t>
  </si>
  <si>
    <t>Приватне акціонерне товариство «Укргідроенерго»</t>
  </si>
  <si>
    <t>Акціонерне товариство "Укрзалізниця"</t>
  </si>
  <si>
    <t>Акціонерне товариство "Державний експортно-імпортний банк України"</t>
  </si>
  <si>
    <t>Програма підвищення обороноздатності держави та задоволення невідкладних потреб Збройних сил України</t>
  </si>
  <si>
    <t>Проект "Спеціальної капітальної підтримки НЕК "Укренерго" для підтримки структури капіталу, ліквідності та стабільності</t>
  </si>
  <si>
    <t>Акціонерне товариство "Українська залізниця"</t>
  </si>
  <si>
    <t>Проект «Надзвичайна підтримка української залізниці"</t>
  </si>
  <si>
    <t>Державне підприємство оборонно-промислового комплексу України</t>
  </si>
  <si>
    <t xml:space="preserve">Проект «Підвищення ефективності передачі електроенергії (Інтеграція української ОЕС до європейської об’єднаної енергосистеми) ІІІ» </t>
  </si>
  <si>
    <t xml:space="preserve">Проект "Підвищення ефективності передачі електроенергії (інтеграція української ОЕС до європейської об'єднаної енергосистеми) IV" 
</t>
  </si>
  <si>
    <t>АТ "АКЦЕНТ БАНК"</t>
  </si>
  <si>
    <t>АКЦІОНЕРНЕ ТОВАРИСТВО "СЕНС БАНК"</t>
  </si>
  <si>
    <t>АТ "КОМІНБАНК"</t>
  </si>
  <si>
    <t>АТ "БАНК КРЕДИТ ДНІПРО"</t>
  </si>
  <si>
    <t>ПАТ АБ "Південний"</t>
  </si>
  <si>
    <t>ПАТ "БАНК ВОСТОК"</t>
  </si>
  <si>
    <t>АКЦІОНЕРНЕ ТОВАРИСТВО "ВЕСТ ФАЙНЕНС ЕНД КРЕДИТ БАНК"</t>
  </si>
  <si>
    <t>Стан реалізації</t>
  </si>
  <si>
    <t>реалізується</t>
  </si>
  <si>
    <t>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 Кредитний договір від 26.12.2012 №BLA201209</t>
  </si>
  <si>
    <t>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 Генеральний кредитний договір від 26.12.2012  №BLA201210</t>
  </si>
  <si>
    <t>не реалізується</t>
  </si>
  <si>
    <t>Розпорядженням НКЦПФР від 21.04.2021 №26-ДР-СТ-О скасовано реєстрацію випуску облігацій</t>
  </si>
  <si>
    <t>закрита</t>
  </si>
  <si>
    <t xml:space="preserve">Концерн радіомовлення, радіозв'язку та телебачення 
</t>
  </si>
  <si>
    <t xml:space="preserve">закрита </t>
  </si>
  <si>
    <t>Поект "Фінансування стратегічних резервів газу НАК "Нафтогаз України"</t>
  </si>
  <si>
    <t xml:space="preserve"> </t>
  </si>
  <si>
    <t>Інформація про надані державні гарантій у 2004-2024роках (станом на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</si>
</sst>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4" x14ac:knownFonts="1">
    <font>
      <sz val="10"/>
      <name val="Arial"/>
      <charset val="204"/>
    </font>
    <font>
      <sz val="11"/>
      <color indexed="8"/>
      <name val="Calibri"/>
      <family val="2"/>
      <charset val="204"/>
    </font>
    <font>
      <sz val="11"/>
      <color indexed="9"/>
      <name val="Calibri"/>
      <family val="2"/>
      <charset val="204"/>
    </font>
    <font>
      <sz val="11"/>
      <color indexed="62"/>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52"/>
      <name val="Calibri"/>
      <family val="2"/>
      <charset val="204"/>
    </font>
    <font>
      <b/>
      <sz val="11"/>
      <color indexed="9"/>
      <name val="Calibri"/>
      <family val="2"/>
      <charset val="204"/>
    </font>
    <font>
      <b/>
      <sz val="18"/>
      <color indexed="56"/>
      <name val="Cambria"/>
      <family val="2"/>
      <charset val="204"/>
    </font>
    <font>
      <b/>
      <sz val="11"/>
      <color indexed="52"/>
      <name val="Calibri"/>
      <family val="2"/>
      <charset val="204"/>
    </font>
    <font>
      <b/>
      <sz val="11"/>
      <color indexed="8"/>
      <name val="Calibri"/>
      <family val="2"/>
      <charset val="204"/>
    </font>
    <font>
      <sz val="11"/>
      <color indexed="20"/>
      <name val="Calibri"/>
      <family val="2"/>
      <charset val="204"/>
    </font>
    <font>
      <sz val="10"/>
      <name val="Arial Cyr"/>
      <charset val="204"/>
    </font>
    <font>
      <b/>
      <sz val="11"/>
      <color indexed="63"/>
      <name val="Calibri"/>
      <family val="2"/>
      <charset val="204"/>
    </font>
    <font>
      <sz val="11"/>
      <color indexed="60"/>
      <name val="Calibri"/>
      <family val="2"/>
      <charset val="204"/>
    </font>
    <font>
      <sz val="11"/>
      <color indexed="10"/>
      <name val="Calibri"/>
      <family val="2"/>
      <charset val="204"/>
    </font>
    <font>
      <i/>
      <sz val="11"/>
      <color indexed="23"/>
      <name val="Calibri"/>
      <family val="2"/>
      <charset val="204"/>
    </font>
    <font>
      <b/>
      <sz val="11"/>
      <color indexed="8"/>
      <name val="Tahoma"/>
      <family val="2"/>
      <charset val="204"/>
    </font>
    <font>
      <b/>
      <sz val="10"/>
      <color indexed="8"/>
      <name val="Arial"/>
      <family val="2"/>
      <charset val="204"/>
    </font>
    <font>
      <b/>
      <sz val="8"/>
      <color indexed="8"/>
      <name val="Tahoma"/>
      <family val="2"/>
      <charset val="204"/>
    </font>
    <font>
      <sz val="8"/>
      <name val="Tahoma"/>
      <family val="2"/>
      <charset val="204"/>
    </font>
    <font>
      <sz val="8"/>
      <color indexed="8"/>
      <name val="Times New Roman"/>
      <family val="1"/>
      <charset val="204"/>
    </font>
    <font>
      <sz val="8"/>
      <name val="Times New Roman"/>
      <family val="1"/>
      <charset val="204"/>
    </font>
    <font>
      <sz val="8"/>
      <color indexed="8"/>
      <name val="Tahoma"/>
      <family val="2"/>
      <charset val="204"/>
    </font>
    <font>
      <sz val="10"/>
      <name val="Tahoma"/>
      <family val="2"/>
      <charset val="204"/>
    </font>
    <font>
      <i/>
      <sz val="8"/>
      <name val="Tahoma"/>
      <family val="2"/>
      <charset val="204"/>
    </font>
    <font>
      <sz val="10"/>
      <color theme="0"/>
      <name val="Arial"/>
      <family val="2"/>
      <charset val="204"/>
    </font>
    <font>
      <u/>
      <sz val="10"/>
      <color theme="10"/>
      <name val="Arial"/>
      <family val="2"/>
      <charset val="204"/>
    </font>
    <font>
      <sz val="8"/>
      <color theme="1"/>
      <name val="Tahoma"/>
      <family val="2"/>
      <charset val="204"/>
    </font>
    <font>
      <sz val="8"/>
      <color theme="0"/>
      <name val="Verdana"/>
      <family val="2"/>
      <charset val="204"/>
    </font>
    <font>
      <sz val="9"/>
      <color theme="0"/>
      <name val="Arial"/>
      <family val="2"/>
      <charset val="204"/>
    </font>
    <font>
      <sz val="8"/>
      <color theme="0"/>
      <name val="Tahoma"/>
      <family val="2"/>
      <charset val="204"/>
    </font>
    <font>
      <sz val="8"/>
      <color theme="0"/>
      <name val="Times New Roman"/>
      <family val="1"/>
      <charset val="204"/>
    </font>
    <font>
      <u/>
      <sz val="10"/>
      <color theme="0"/>
      <name val="Arial"/>
      <family val="2"/>
      <charset val="204"/>
    </font>
    <font>
      <i/>
      <sz val="8"/>
      <color theme="0"/>
      <name val="Tahoma"/>
      <family val="2"/>
      <charset val="204"/>
    </font>
    <font>
      <sz val="10"/>
      <color theme="1"/>
      <name val="Arial"/>
      <family val="2"/>
      <charset val="204"/>
    </font>
    <font>
      <sz val="8"/>
      <color theme="1"/>
      <name val="Verdana"/>
      <family val="2"/>
      <charset val="204"/>
    </font>
    <font>
      <sz val="10"/>
      <color rgb="FF000000"/>
      <name val="Times New Roman"/>
      <family val="1"/>
      <charset val="204"/>
    </font>
    <font>
      <sz val="7.5"/>
      <name val="Times New Roman"/>
      <family val="1"/>
    </font>
    <font>
      <sz val="8"/>
      <name val="Arial"/>
      <family val="2"/>
      <charset val="204"/>
    </font>
    <font>
      <sz val="12"/>
      <color theme="1"/>
      <name val="Arial"/>
      <family val="2"/>
      <charset val="204"/>
    </font>
    <font>
      <sz val="10"/>
      <name val="Arial"/>
      <family val="2"/>
      <charset val="20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patternFill>
    </fill>
    <fill>
      <patternFill patternType="solid">
        <fgColor indexed="26"/>
      </patternFill>
    </fill>
    <fill>
      <patternFill patternType="solid">
        <fgColor indexed="43"/>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8"/>
      </left>
      <right style="medium">
        <color indexed="64"/>
      </right>
      <top/>
      <bottom style="thin">
        <color indexed="8"/>
      </bottom>
      <diagonal/>
    </border>
    <border>
      <left/>
      <right style="thin">
        <color indexed="8"/>
      </right>
      <top/>
      <bottom style="thin">
        <color indexed="8"/>
      </bottom>
      <diagonal/>
    </border>
    <border>
      <left/>
      <right style="medium">
        <color indexed="64"/>
      </right>
      <top/>
      <bottom style="thin">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style="medium">
        <color indexed="64"/>
      </left>
      <right style="thin">
        <color indexed="8"/>
      </right>
      <top style="thin">
        <color indexed="8"/>
      </top>
      <bottom/>
      <diagonal/>
    </border>
    <border>
      <left style="thin">
        <color indexed="8"/>
      </left>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46">
    <xf numFmtId="0" fontId="0" fillId="0" borderId="0">
      <alignment wrapText="1"/>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4" borderId="0" applyNumberFormat="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14" fillId="0" borderId="0"/>
    <xf numFmtId="0" fontId="8" fillId="0" borderId="5" applyNumberFormat="0" applyFill="0" applyAlignment="0" applyProtection="0"/>
    <xf numFmtId="0" fontId="9" fillId="20" borderId="6" applyNumberFormat="0" applyAlignment="0" applyProtection="0"/>
    <xf numFmtId="0" fontId="10" fillId="0" borderId="0" applyNumberFormat="0" applyFill="0" applyBorder="0" applyAlignment="0" applyProtection="0"/>
    <xf numFmtId="0" fontId="11" fillId="21" borderId="1" applyNumberFormat="0" applyAlignment="0" applyProtection="0"/>
    <xf numFmtId="0" fontId="12" fillId="0" borderId="7" applyNumberFormat="0" applyFill="0" applyAlignment="0" applyProtection="0"/>
    <xf numFmtId="0" fontId="13" fillId="3" borderId="0" applyNumberFormat="0" applyBorder="0" applyAlignment="0" applyProtection="0"/>
    <xf numFmtId="0" fontId="14" fillId="22" borderId="8" applyNumberFormat="0" applyFont="0" applyAlignment="0" applyProtection="0"/>
    <xf numFmtId="0" fontId="15" fillId="21" borderId="9" applyNumberFormat="0" applyAlignment="0" applyProtection="0"/>
    <xf numFmtId="0" fontId="16" fillId="23" borderId="0" applyNumberFormat="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9" fillId="0" borderId="0" applyNumberFormat="0" applyFill="0" applyBorder="0" applyAlignment="0" applyProtection="0">
      <alignment wrapText="1"/>
    </xf>
    <xf numFmtId="0" fontId="39" fillId="0" borderId="0"/>
    <xf numFmtId="43" fontId="43" fillId="0" borderId="0" applyFont="0" applyFill="0" applyBorder="0" applyAlignment="0" applyProtection="0"/>
  </cellStyleXfs>
  <cellXfs count="246">
    <xf numFmtId="0" fontId="0" fillId="0" borderId="0" xfId="0">
      <alignment wrapText="1"/>
    </xf>
    <xf numFmtId="0" fontId="21" fillId="0" borderId="10" xfId="0" applyFont="1" applyFill="1" applyBorder="1" applyAlignment="1">
      <alignment horizontal="center" vertical="top" wrapText="1"/>
    </xf>
    <xf numFmtId="0" fontId="22" fillId="0" borderId="0" xfId="0" applyFont="1" applyBorder="1">
      <alignment wrapText="1"/>
    </xf>
    <xf numFmtId="0" fontId="22" fillId="0" borderId="0" xfId="0" applyFont="1">
      <alignment wrapText="1"/>
    </xf>
    <xf numFmtId="0" fontId="25" fillId="0" borderId="14" xfId="0" applyFont="1" applyFill="1" applyBorder="1" applyAlignment="1">
      <alignment vertical="top" wrapText="1"/>
    </xf>
    <xf numFmtId="0" fontId="25" fillId="0" borderId="15" xfId="0" applyFont="1" applyFill="1" applyBorder="1" applyAlignment="1">
      <alignment vertical="top" wrapText="1"/>
    </xf>
    <xf numFmtId="3" fontId="22" fillId="25" borderId="19" xfId="0" applyNumberFormat="1" applyFont="1" applyFill="1" applyBorder="1" applyAlignment="1">
      <alignment horizontal="right" vertical="top" wrapText="1"/>
    </xf>
    <xf numFmtId="0" fontId="0" fillId="0" borderId="0" xfId="0" applyFill="1" applyBorder="1">
      <alignment wrapText="1"/>
    </xf>
    <xf numFmtId="0" fontId="0" fillId="0" borderId="0" xfId="0" applyFill="1">
      <alignment wrapText="1"/>
    </xf>
    <xf numFmtId="0" fontId="0" fillId="0" borderId="15" xfId="0" applyFill="1" applyBorder="1">
      <alignment wrapText="1"/>
    </xf>
    <xf numFmtId="0" fontId="25" fillId="0" borderId="27" xfId="0" applyFont="1" applyFill="1" applyBorder="1" applyAlignment="1">
      <alignment vertical="top" wrapText="1"/>
    </xf>
    <xf numFmtId="0" fontId="25" fillId="0" borderId="29" xfId="0" applyFont="1" applyFill="1" applyBorder="1" applyAlignment="1">
      <alignment vertical="top" wrapText="1"/>
    </xf>
    <xf numFmtId="3" fontId="22" fillId="25" borderId="30" xfId="0" applyNumberFormat="1" applyFont="1" applyFill="1" applyBorder="1" applyAlignment="1">
      <alignment horizontal="right" vertical="top" wrapText="1"/>
    </xf>
    <xf numFmtId="0" fontId="25" fillId="0" borderId="14" xfId="0" applyFont="1" applyFill="1" applyBorder="1" applyAlignment="1">
      <alignment horizontal="left" vertical="top" wrapText="1"/>
    </xf>
    <xf numFmtId="0" fontId="25" fillId="0" borderId="33" xfId="0" applyFont="1" applyFill="1" applyBorder="1" applyAlignment="1">
      <alignment vertical="top" wrapText="1"/>
    </xf>
    <xf numFmtId="0" fontId="25" fillId="0" borderId="34" xfId="0" applyFont="1" applyFill="1" applyBorder="1" applyAlignment="1">
      <alignment vertical="top" wrapText="1"/>
    </xf>
    <xf numFmtId="0" fontId="25" fillId="0" borderId="35" xfId="0" applyFont="1" applyFill="1" applyBorder="1" applyAlignment="1">
      <alignment vertical="top" wrapText="1"/>
    </xf>
    <xf numFmtId="0" fontId="25" fillId="0" borderId="36" xfId="0" applyFont="1" applyFill="1" applyBorder="1" applyAlignment="1">
      <alignment vertical="top" wrapText="1"/>
    </xf>
    <xf numFmtId="0" fontId="25" fillId="0" borderId="37" xfId="0" applyFont="1" applyFill="1" applyBorder="1" applyAlignment="1">
      <alignment vertical="top" wrapText="1"/>
    </xf>
    <xf numFmtId="0" fontId="25" fillId="0" borderId="38" xfId="0" applyFont="1" applyFill="1" applyBorder="1" applyAlignment="1">
      <alignment vertical="top" wrapText="1"/>
    </xf>
    <xf numFmtId="0" fontId="25" fillId="0" borderId="39" xfId="0" applyFont="1" applyFill="1" applyBorder="1" applyAlignment="1">
      <alignment vertical="top" wrapText="1"/>
    </xf>
    <xf numFmtId="3" fontId="22" fillId="25" borderId="40" xfId="0" applyNumberFormat="1" applyFont="1" applyFill="1" applyBorder="1" applyAlignment="1">
      <alignment horizontal="right" vertical="top" wrapText="1"/>
    </xf>
    <xf numFmtId="0" fontId="24" fillId="0" borderId="0" xfId="0" applyFont="1" applyBorder="1">
      <alignment wrapText="1"/>
    </xf>
    <xf numFmtId="0" fontId="24" fillId="0" borderId="0" xfId="0" applyFont="1">
      <alignment wrapText="1"/>
    </xf>
    <xf numFmtId="0" fontId="26" fillId="0" borderId="0" xfId="0" applyFont="1">
      <alignment wrapText="1"/>
    </xf>
    <xf numFmtId="0" fontId="25" fillId="0" borderId="20" xfId="0" applyFont="1" applyFill="1" applyBorder="1" applyAlignment="1">
      <alignment vertical="top" wrapText="1"/>
    </xf>
    <xf numFmtId="0" fontId="25" fillId="0" borderId="21" xfId="0" applyFont="1" applyFill="1" applyBorder="1" applyAlignment="1">
      <alignment vertical="top" wrapText="1"/>
    </xf>
    <xf numFmtId="0" fontId="25" fillId="0" borderId="41" xfId="0" applyFont="1" applyFill="1" applyBorder="1" applyAlignment="1">
      <alignment vertical="top" wrapText="1"/>
    </xf>
    <xf numFmtId="0" fontId="25" fillId="0" borderId="42" xfId="0" applyFont="1" applyFill="1" applyBorder="1" applyAlignment="1">
      <alignment vertical="top" wrapText="1"/>
    </xf>
    <xf numFmtId="0" fontId="25" fillId="0" borderId="43" xfId="0" applyFont="1" applyFill="1" applyBorder="1" applyAlignment="1">
      <alignment vertical="top" wrapText="1"/>
    </xf>
    <xf numFmtId="0" fontId="25" fillId="26" borderId="15" xfId="0" applyFont="1" applyFill="1" applyBorder="1" applyAlignment="1">
      <alignment vertical="top" wrapText="1"/>
    </xf>
    <xf numFmtId="0" fontId="25" fillId="0" borderId="44" xfId="0" applyFont="1" applyFill="1" applyBorder="1" applyAlignment="1">
      <alignment vertical="top" wrapText="1"/>
    </xf>
    <xf numFmtId="0" fontId="25" fillId="0" borderId="45" xfId="0" applyFont="1" applyFill="1" applyBorder="1" applyAlignment="1">
      <alignment vertical="top" wrapText="1"/>
    </xf>
    <xf numFmtId="3" fontId="25" fillId="0" borderId="47" xfId="0" applyNumberFormat="1" applyFont="1" applyFill="1" applyBorder="1" applyAlignment="1">
      <alignment vertical="top" wrapText="1"/>
    </xf>
    <xf numFmtId="0" fontId="25" fillId="0" borderId="0" xfId="0" applyFont="1" applyFill="1" applyBorder="1" applyAlignment="1">
      <alignment vertical="top" wrapText="1"/>
    </xf>
    <xf numFmtId="3" fontId="25" fillId="0" borderId="17" xfId="0" applyNumberFormat="1" applyFont="1" applyFill="1" applyBorder="1" applyAlignment="1">
      <alignment vertical="top" wrapText="1"/>
    </xf>
    <xf numFmtId="0" fontId="25" fillId="26" borderId="27" xfId="0" applyFont="1" applyFill="1" applyBorder="1" applyAlignment="1">
      <alignment vertical="top" wrapText="1"/>
    </xf>
    <xf numFmtId="4" fontId="25" fillId="0" borderId="17" xfId="0" applyNumberFormat="1" applyFont="1" applyFill="1" applyBorder="1" applyAlignment="1">
      <alignment vertical="top" wrapText="1"/>
    </xf>
    <xf numFmtId="4" fontId="25" fillId="0" borderId="48" xfId="0" applyNumberFormat="1" applyFont="1" applyFill="1" applyBorder="1" applyAlignment="1">
      <alignment vertical="top" wrapText="1"/>
    </xf>
    <xf numFmtId="0" fontId="0" fillId="26" borderId="0" xfId="0" applyFill="1" applyBorder="1">
      <alignment wrapText="1"/>
    </xf>
    <xf numFmtId="0" fontId="0" fillId="26" borderId="0" xfId="0" applyFill="1">
      <alignment wrapText="1"/>
    </xf>
    <xf numFmtId="0" fontId="25" fillId="26" borderId="14" xfId="0" applyFont="1" applyFill="1" applyBorder="1" applyAlignment="1">
      <alignment vertical="top" wrapText="1"/>
    </xf>
    <xf numFmtId="0" fontId="25" fillId="26" borderId="15" xfId="0" applyFont="1" applyFill="1" applyBorder="1" applyAlignment="1">
      <alignment horizontal="left" vertical="top" wrapText="1"/>
    </xf>
    <xf numFmtId="3" fontId="22" fillId="26" borderId="19" xfId="0" applyNumberFormat="1" applyFont="1" applyFill="1" applyBorder="1" applyAlignment="1">
      <alignment horizontal="right" vertical="top" wrapText="1"/>
    </xf>
    <xf numFmtId="0" fontId="25" fillId="26" borderId="20" xfId="0" applyFont="1" applyFill="1" applyBorder="1" applyAlignment="1">
      <alignment horizontal="left" vertical="top" wrapText="1"/>
    </xf>
    <xf numFmtId="3" fontId="22" fillId="26" borderId="23" xfId="0" applyNumberFormat="1" applyFont="1" applyFill="1" applyBorder="1" applyAlignment="1">
      <alignment horizontal="right" vertical="top" wrapText="1"/>
    </xf>
    <xf numFmtId="0" fontId="25" fillId="26" borderId="24" xfId="0" applyFont="1" applyFill="1" applyBorder="1" applyAlignment="1">
      <alignment vertical="top" wrapText="1"/>
    </xf>
    <xf numFmtId="0" fontId="25" fillId="26" borderId="25" xfId="0" applyFont="1" applyFill="1" applyBorder="1" applyAlignment="1">
      <alignment vertical="top" wrapText="1"/>
    </xf>
    <xf numFmtId="0" fontId="25" fillId="26" borderId="26" xfId="0" applyFont="1" applyFill="1" applyBorder="1" applyAlignment="1">
      <alignment vertical="top" wrapText="1"/>
    </xf>
    <xf numFmtId="0" fontId="25" fillId="26" borderId="33" xfId="0" applyFont="1" applyFill="1" applyBorder="1" applyAlignment="1">
      <alignment vertical="top" wrapText="1"/>
    </xf>
    <xf numFmtId="0" fontId="25" fillId="26" borderId="34" xfId="0" applyFont="1" applyFill="1" applyBorder="1" applyAlignment="1">
      <alignment vertical="top" wrapText="1"/>
    </xf>
    <xf numFmtId="0" fontId="25" fillId="26" borderId="37" xfId="0" applyFont="1" applyFill="1" applyBorder="1" applyAlignment="1">
      <alignment vertical="top" wrapText="1"/>
    </xf>
    <xf numFmtId="0" fontId="25" fillId="26" borderId="39" xfId="0" applyFont="1" applyFill="1" applyBorder="1" applyAlignment="1">
      <alignment vertical="top" wrapText="1"/>
    </xf>
    <xf numFmtId="3" fontId="25" fillId="26" borderId="48" xfId="0" applyNumberFormat="1" applyFont="1" applyFill="1" applyBorder="1" applyAlignment="1">
      <alignment vertical="top" wrapText="1"/>
    </xf>
    <xf numFmtId="4" fontId="25" fillId="26" borderId="17" xfId="0" applyNumberFormat="1" applyFont="1" applyFill="1" applyBorder="1" applyAlignment="1">
      <alignment vertical="top" wrapText="1"/>
    </xf>
    <xf numFmtId="0" fontId="22" fillId="0" borderId="15" xfId="0" applyFont="1" applyFill="1" applyBorder="1" applyAlignment="1">
      <alignment horizontal="left" vertical="top" wrapText="1"/>
    </xf>
    <xf numFmtId="0" fontId="22" fillId="0" borderId="15" xfId="0" applyFont="1" applyFill="1" applyBorder="1" applyAlignment="1">
      <alignment vertical="top" wrapText="1"/>
    </xf>
    <xf numFmtId="4" fontId="21" fillId="24" borderId="52" xfId="0" applyNumberFormat="1" applyFont="1" applyFill="1" applyBorder="1" applyAlignment="1">
      <alignment vertical="top" wrapText="1"/>
    </xf>
    <xf numFmtId="0" fontId="22" fillId="0" borderId="14" xfId="0" applyFont="1" applyFill="1" applyBorder="1" applyAlignment="1">
      <alignment horizontal="left" vertical="top" wrapText="1"/>
    </xf>
    <xf numFmtId="4" fontId="22" fillId="0" borderId="17" xfId="0" applyNumberFormat="1" applyFont="1" applyFill="1" applyBorder="1" applyAlignment="1">
      <alignment horizontal="right" vertical="top"/>
    </xf>
    <xf numFmtId="0" fontId="22" fillId="0" borderId="37" xfId="0" applyFont="1" applyFill="1" applyBorder="1" applyAlignment="1">
      <alignment horizontal="left" vertical="top" wrapText="1"/>
    </xf>
    <xf numFmtId="0" fontId="22" fillId="0" borderId="39" xfId="0" applyFont="1" applyFill="1" applyBorder="1" applyAlignment="1">
      <alignment horizontal="left" vertical="top" wrapText="1"/>
    </xf>
    <xf numFmtId="4" fontId="22" fillId="0" borderId="48" xfId="0" applyNumberFormat="1" applyFont="1" applyFill="1" applyBorder="1" applyAlignment="1">
      <alignment horizontal="right" vertical="top"/>
    </xf>
    <xf numFmtId="0" fontId="22" fillId="0" borderId="39" xfId="0" applyFont="1" applyFill="1" applyBorder="1" applyAlignment="1">
      <alignment vertical="top" wrapText="1"/>
    </xf>
    <xf numFmtId="3" fontId="21" fillId="24" borderId="55" xfId="0" applyNumberFormat="1" applyFont="1" applyFill="1" applyBorder="1" applyAlignment="1">
      <alignment vertical="top" wrapText="1"/>
    </xf>
    <xf numFmtId="3" fontId="21" fillId="24" borderId="52" xfId="0" applyNumberFormat="1" applyFont="1" applyFill="1" applyBorder="1" applyAlignment="1">
      <alignment vertical="top" wrapText="1"/>
    </xf>
    <xf numFmtId="0" fontId="25" fillId="0" borderId="39" xfId="0" applyFont="1" applyFill="1" applyBorder="1" applyAlignment="1">
      <alignment horizontal="left" vertical="top" wrapText="1"/>
    </xf>
    <xf numFmtId="0" fontId="25" fillId="0" borderId="37" xfId="0" applyFont="1" applyFill="1" applyBorder="1" applyAlignment="1">
      <alignment horizontal="left" vertical="top" wrapText="1"/>
    </xf>
    <xf numFmtId="0" fontId="25" fillId="0" borderId="38" xfId="0" applyFont="1" applyFill="1" applyBorder="1" applyAlignment="1">
      <alignment horizontal="left" vertical="top" wrapText="1"/>
    </xf>
    <xf numFmtId="0" fontId="25" fillId="0" borderId="56" xfId="0" applyFont="1" applyFill="1" applyBorder="1" applyAlignment="1">
      <alignment vertical="top" wrapText="1"/>
    </xf>
    <xf numFmtId="0" fontId="25" fillId="0" borderId="57" xfId="0" applyFont="1" applyFill="1" applyBorder="1" applyAlignment="1">
      <alignment vertical="top" wrapText="1"/>
    </xf>
    <xf numFmtId="0" fontId="25" fillId="0" borderId="58" xfId="0" applyFont="1" applyFill="1" applyBorder="1" applyAlignment="1">
      <alignment vertical="top" wrapText="1"/>
    </xf>
    <xf numFmtId="0" fontId="28" fillId="0" borderId="0" xfId="0" applyFont="1" applyBorder="1">
      <alignment wrapText="1"/>
    </xf>
    <xf numFmtId="3" fontId="22" fillId="25" borderId="17" xfId="0" applyNumberFormat="1" applyFont="1" applyFill="1" applyBorder="1" applyAlignment="1">
      <alignment horizontal="right" vertical="top" wrapText="1"/>
    </xf>
    <xf numFmtId="0" fontId="22" fillId="0" borderId="29" xfId="0" applyFont="1" applyFill="1" applyBorder="1" applyAlignment="1">
      <alignment horizontal="left" vertical="top" wrapText="1"/>
    </xf>
    <xf numFmtId="3" fontId="22" fillId="0" borderId="17" xfId="0" applyNumberFormat="1" applyFont="1" applyFill="1" applyBorder="1" applyAlignment="1">
      <alignment horizontal="right" vertical="top" wrapText="1"/>
    </xf>
    <xf numFmtId="4" fontId="22" fillId="0" borderId="15" xfId="0" applyNumberFormat="1" applyFont="1" applyFill="1" applyBorder="1" applyAlignment="1">
      <alignment horizontal="center" vertical="top"/>
    </xf>
    <xf numFmtId="3" fontId="25" fillId="26" borderId="17" xfId="0" applyNumberFormat="1" applyFont="1" applyFill="1" applyBorder="1" applyAlignment="1">
      <alignment vertical="top" wrapText="1"/>
    </xf>
    <xf numFmtId="0" fontId="30" fillId="0" borderId="14" xfId="0" applyFont="1" applyBorder="1" applyAlignment="1">
      <alignment vertical="top" wrapText="1"/>
    </xf>
    <xf numFmtId="0" fontId="30" fillId="26" borderId="14" xfId="0" applyFont="1" applyFill="1" applyBorder="1" applyAlignment="1">
      <alignment vertical="top" wrapText="1"/>
    </xf>
    <xf numFmtId="3" fontId="25" fillId="26" borderId="18" xfId="0" applyNumberFormat="1" applyFont="1" applyFill="1" applyBorder="1" applyAlignment="1">
      <alignment vertical="top" wrapText="1"/>
    </xf>
    <xf numFmtId="3" fontId="30" fillId="26" borderId="18" xfId="0" applyNumberFormat="1" applyFont="1" applyFill="1" applyBorder="1" applyAlignment="1">
      <alignment vertical="top" wrapText="1"/>
    </xf>
    <xf numFmtId="0" fontId="0" fillId="0" borderId="0" xfId="0">
      <alignment wrapText="1"/>
    </xf>
    <xf numFmtId="0" fontId="0" fillId="0" borderId="0" xfId="0" applyBorder="1">
      <alignment wrapText="1"/>
    </xf>
    <xf numFmtId="0" fontId="20" fillId="0" borderId="0" xfId="0" applyFont="1" applyFill="1" applyBorder="1" applyAlignment="1">
      <alignment horizontal="center" vertical="top" wrapText="1"/>
    </xf>
    <xf numFmtId="0" fontId="21" fillId="0" borderId="11" xfId="0" applyFont="1" applyFill="1" applyBorder="1" applyAlignment="1">
      <alignment horizontal="center" vertical="top" wrapText="1"/>
    </xf>
    <xf numFmtId="0" fontId="25" fillId="0" borderId="15"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5" fillId="0" borderId="39" xfId="0" applyFont="1" applyFill="1" applyBorder="1" applyAlignment="1">
      <alignment horizontal="center" vertical="top" wrapText="1"/>
    </xf>
    <xf numFmtId="0" fontId="26" fillId="0" borderId="0" xfId="0" applyFont="1" applyAlignment="1">
      <alignment horizontal="center" wrapText="1"/>
    </xf>
    <xf numFmtId="0" fontId="25" fillId="26" borderId="15" xfId="0" applyFont="1" applyFill="1" applyBorder="1" applyAlignment="1">
      <alignment horizontal="center" vertical="top" wrapText="1"/>
    </xf>
    <xf numFmtId="0" fontId="22" fillId="26" borderId="21" xfId="0" applyFont="1" applyFill="1" applyBorder="1" applyAlignment="1">
      <alignment horizontal="center" vertical="top" wrapText="1"/>
    </xf>
    <xf numFmtId="0" fontId="25" fillId="26" borderId="39" xfId="0" applyFont="1" applyFill="1" applyBorder="1" applyAlignment="1">
      <alignment horizontal="center" vertical="top" wrapText="1"/>
    </xf>
    <xf numFmtId="0" fontId="0" fillId="26" borderId="0" xfId="0" applyFill="1" applyAlignment="1">
      <alignment horizontal="center" wrapText="1"/>
    </xf>
    <xf numFmtId="0" fontId="22" fillId="0" borderId="39" xfId="0" applyFont="1" applyFill="1" applyBorder="1" applyAlignment="1">
      <alignment horizontal="center" vertical="top"/>
    </xf>
    <xf numFmtId="0" fontId="30" fillId="0" borderId="29" xfId="0" applyFont="1" applyBorder="1" applyAlignment="1">
      <alignment vertical="top" wrapText="1"/>
    </xf>
    <xf numFmtId="3" fontId="25" fillId="26" borderId="32" xfId="0" applyNumberFormat="1" applyFont="1" applyFill="1" applyBorder="1" applyAlignment="1">
      <alignment vertical="top" wrapText="1"/>
    </xf>
    <xf numFmtId="4" fontId="22" fillId="25" borderId="17" xfId="0" applyNumberFormat="1" applyFont="1" applyFill="1" applyBorder="1" applyAlignment="1">
      <alignment horizontal="right" vertical="top" wrapText="1"/>
    </xf>
    <xf numFmtId="4" fontId="21" fillId="24" borderId="55" xfId="0" applyNumberFormat="1" applyFont="1" applyFill="1" applyBorder="1" applyAlignment="1">
      <alignment vertical="top" wrapText="1"/>
    </xf>
    <xf numFmtId="0" fontId="31" fillId="27" borderId="0" xfId="0" applyFont="1" applyFill="1" applyBorder="1" applyAlignment="1">
      <alignment horizontal="left" vertical="center" wrapText="1"/>
    </xf>
    <xf numFmtId="0" fontId="32" fillId="26" borderId="0" xfId="0" applyFont="1" applyFill="1" applyBorder="1" applyAlignment="1">
      <alignment horizontal="center" wrapText="1"/>
    </xf>
    <xf numFmtId="0" fontId="28" fillId="26" borderId="0" xfId="0" applyFont="1" applyFill="1" applyBorder="1">
      <alignment wrapText="1"/>
    </xf>
    <xf numFmtId="0" fontId="32" fillId="0" borderId="0" xfId="0" applyFont="1" applyBorder="1" applyAlignment="1">
      <alignment horizontal="center" wrapText="1"/>
    </xf>
    <xf numFmtId="0" fontId="33" fillId="0" borderId="0" xfId="0" applyFont="1" applyBorder="1">
      <alignment wrapText="1"/>
    </xf>
    <xf numFmtId="0" fontId="32" fillId="0" borderId="0" xfId="0" applyFont="1" applyFill="1" applyBorder="1" applyAlignment="1">
      <alignment horizontal="center" wrapText="1"/>
    </xf>
    <xf numFmtId="0" fontId="28" fillId="0" borderId="0" xfId="0" applyFont="1" applyFill="1" applyBorder="1">
      <alignment wrapText="1"/>
    </xf>
    <xf numFmtId="0" fontId="34" fillId="0" borderId="0" xfId="0" applyFont="1" applyBorder="1">
      <alignment wrapText="1"/>
    </xf>
    <xf numFmtId="14" fontId="32" fillId="0" borderId="0" xfId="0" applyNumberFormat="1" applyFont="1" applyFill="1" applyBorder="1" applyAlignment="1">
      <alignment horizontal="center" wrapText="1"/>
    </xf>
    <xf numFmtId="14" fontId="32" fillId="0" borderId="0" xfId="0" applyNumberFormat="1" applyFont="1" applyBorder="1" applyAlignment="1">
      <alignment horizontal="center" wrapText="1"/>
    </xf>
    <xf numFmtId="14" fontId="32" fillId="26" borderId="0" xfId="0" applyNumberFormat="1" applyFont="1" applyFill="1" applyBorder="1" applyAlignment="1">
      <alignment horizontal="center" wrapText="1"/>
    </xf>
    <xf numFmtId="3" fontId="32" fillId="0" borderId="0" xfId="0" applyNumberFormat="1" applyFont="1" applyBorder="1" applyAlignment="1">
      <alignment horizontal="center" wrapText="1"/>
    </xf>
    <xf numFmtId="0" fontId="35" fillId="27" borderId="0" xfId="43" applyFont="1" applyFill="1" applyBorder="1" applyAlignment="1">
      <alignment horizontal="left" vertical="center" wrapText="1"/>
    </xf>
    <xf numFmtId="0" fontId="35" fillId="0" borderId="0" xfId="43" applyFont="1" applyBorder="1" applyAlignment="1">
      <alignment horizontal="center" wrapText="1"/>
    </xf>
    <xf numFmtId="0" fontId="36" fillId="0" borderId="0" xfId="0" applyFont="1" applyAlignment="1">
      <alignment horizontal="left" wrapText="1"/>
    </xf>
    <xf numFmtId="0" fontId="30" fillId="0" borderId="20" xfId="0" applyFont="1" applyBorder="1" applyAlignment="1">
      <alignment vertical="top" wrapText="1"/>
    </xf>
    <xf numFmtId="3" fontId="25" fillId="26" borderId="59" xfId="0" applyNumberFormat="1" applyFont="1" applyFill="1" applyBorder="1" applyAlignment="1">
      <alignment vertical="top" wrapText="1"/>
    </xf>
    <xf numFmtId="4" fontId="25" fillId="26" borderId="17" xfId="0" applyNumberFormat="1" applyFont="1" applyFill="1" applyBorder="1" applyAlignment="1">
      <alignment horizontal="right" vertical="top" wrapText="1"/>
    </xf>
    <xf numFmtId="4" fontId="21" fillId="24" borderId="13" xfId="0" applyNumberFormat="1" applyFont="1" applyFill="1" applyBorder="1" applyAlignment="1">
      <alignment horizontal="right" vertical="top" wrapText="1"/>
    </xf>
    <xf numFmtId="0" fontId="22" fillId="0" borderId="21" xfId="0" applyFont="1" applyFill="1" applyBorder="1" applyAlignment="1">
      <alignment vertical="top" wrapText="1"/>
    </xf>
    <xf numFmtId="4" fontId="22" fillId="25" borderId="59" xfId="0" applyNumberFormat="1" applyFont="1" applyFill="1" applyBorder="1" applyAlignment="1">
      <alignment horizontal="right" vertical="top" wrapText="1"/>
    </xf>
    <xf numFmtId="0" fontId="30" fillId="0" borderId="14" xfId="0" applyFont="1" applyFill="1" applyBorder="1" applyAlignment="1">
      <alignment vertical="top" wrapText="1"/>
    </xf>
    <xf numFmtId="0" fontId="30" fillId="0" borderId="15" xfId="0" applyFont="1" applyFill="1" applyBorder="1" applyAlignment="1">
      <alignment horizontal="left" vertical="top" wrapText="1"/>
    </xf>
    <xf numFmtId="0" fontId="30" fillId="0" borderId="21" xfId="0" applyFont="1" applyFill="1" applyBorder="1" applyAlignment="1">
      <alignment horizontal="center" vertical="top" wrapText="1"/>
    </xf>
    <xf numFmtId="3" fontId="30" fillId="25" borderId="17" xfId="0" applyNumberFormat="1" applyFont="1" applyFill="1" applyBorder="1" applyAlignment="1">
      <alignment horizontal="right" vertical="top" wrapText="1"/>
    </xf>
    <xf numFmtId="0" fontId="38" fillId="27" borderId="0" xfId="0" applyFont="1" applyFill="1" applyBorder="1" applyAlignment="1">
      <alignment horizontal="left" vertical="center" wrapText="1"/>
    </xf>
    <xf numFmtId="0" fontId="37" fillId="0" borderId="0" xfId="0" applyFont="1" applyBorder="1">
      <alignment wrapText="1"/>
    </xf>
    <xf numFmtId="0" fontId="37" fillId="0" borderId="0" xfId="0" applyFont="1">
      <alignment wrapText="1"/>
    </xf>
    <xf numFmtId="0" fontId="27" fillId="0" borderId="0" xfId="0" applyFont="1" applyAlignment="1">
      <alignment horizontal="left" wrapText="1"/>
    </xf>
    <xf numFmtId="4" fontId="22" fillId="0" borderId="59" xfId="0" applyNumberFormat="1" applyFont="1" applyFill="1" applyBorder="1" applyAlignment="1">
      <alignment horizontal="right" vertical="top" wrapText="1"/>
    </xf>
    <xf numFmtId="0" fontId="22" fillId="0" borderId="41" xfId="0" applyFont="1" applyFill="1" applyBorder="1" applyAlignment="1">
      <alignment horizontal="left" vertical="top" wrapText="1"/>
    </xf>
    <xf numFmtId="0" fontId="22" fillId="0" borderId="20" xfId="0" applyFont="1" applyFill="1" applyBorder="1" applyAlignment="1">
      <alignment horizontal="left" vertical="top" wrapText="1"/>
    </xf>
    <xf numFmtId="14" fontId="32" fillId="0" borderId="0" xfId="0" applyNumberFormat="1" applyFont="1" applyFill="1" applyBorder="1" applyAlignment="1">
      <alignment horizontal="center" vertical="top" wrapText="1"/>
    </xf>
    <xf numFmtId="0" fontId="21" fillId="0" borderId="62" xfId="0" applyFont="1" applyFill="1" applyBorder="1" applyAlignment="1">
      <alignment horizontal="center" vertical="top" wrapText="1"/>
    </xf>
    <xf numFmtId="0" fontId="23" fillId="0" borderId="63" xfId="0" applyFont="1" applyFill="1" applyBorder="1" applyAlignment="1">
      <alignment horizontal="center" vertical="top" wrapText="1"/>
    </xf>
    <xf numFmtId="0" fontId="23" fillId="0" borderId="64" xfId="0" applyFont="1" applyFill="1" applyBorder="1" applyAlignment="1">
      <alignment horizontal="center" vertical="top" wrapText="1"/>
    </xf>
    <xf numFmtId="0" fontId="24" fillId="0" borderId="62" xfId="0" applyFont="1" applyBorder="1" applyAlignment="1">
      <alignment horizontal="center" wrapText="1"/>
    </xf>
    <xf numFmtId="0" fontId="22" fillId="0" borderId="0" xfId="0" applyFont="1" applyFill="1" applyBorder="1" applyAlignment="1">
      <alignment horizontal="left" vertical="top" wrapText="1"/>
    </xf>
    <xf numFmtId="0" fontId="25" fillId="0" borderId="0" xfId="0" applyFont="1" applyFill="1" applyBorder="1" applyAlignment="1">
      <alignment horizontal="center" vertical="top" wrapText="1"/>
    </xf>
    <xf numFmtId="4" fontId="22" fillId="0" borderId="48" xfId="0" applyNumberFormat="1" applyFont="1" applyFill="1" applyBorder="1" applyAlignment="1">
      <alignment horizontal="right" vertical="top" wrapText="1"/>
    </xf>
    <xf numFmtId="0" fontId="31" fillId="0" borderId="0" xfId="0" applyFont="1" applyFill="1" applyBorder="1" applyAlignment="1">
      <alignment horizontal="left" vertical="center" wrapText="1"/>
    </xf>
    <xf numFmtId="4" fontId="22" fillId="0" borderId="15" xfId="0" applyNumberFormat="1" applyFont="1" applyFill="1" applyBorder="1" applyAlignment="1">
      <alignment horizontal="right" vertical="top" wrapText="1"/>
    </xf>
    <xf numFmtId="0" fontId="36" fillId="0" borderId="0" xfId="0" applyFont="1" applyFill="1" applyAlignment="1">
      <alignment horizontal="left" wrapText="1"/>
    </xf>
    <xf numFmtId="0" fontId="27" fillId="0" borderId="0" xfId="0" applyFont="1" applyFill="1" applyAlignment="1">
      <alignment horizontal="left" wrapText="1"/>
    </xf>
    <xf numFmtId="49" fontId="42" fillId="0" borderId="0" xfId="0" applyNumberFormat="1" applyFont="1" applyAlignment="1">
      <alignment horizontal="center" vertical="center" wrapText="1"/>
    </xf>
    <xf numFmtId="4" fontId="42" fillId="0" borderId="0" xfId="0" applyNumberFormat="1" applyFont="1" applyAlignment="1">
      <alignment vertical="center" wrapText="1"/>
    </xf>
    <xf numFmtId="4" fontId="42" fillId="0" borderId="0" xfId="0" applyNumberFormat="1" applyFont="1" applyAlignment="1">
      <alignment horizontal="center" vertical="center" wrapText="1"/>
    </xf>
    <xf numFmtId="0" fontId="27" fillId="0" borderId="0" xfId="0" applyFont="1" applyFill="1" applyAlignment="1">
      <alignment horizontal="left" wrapText="1"/>
    </xf>
    <xf numFmtId="0" fontId="27" fillId="0" borderId="0" xfId="0" applyFont="1" applyBorder="1" applyAlignment="1">
      <alignment horizontal="left" wrapText="1"/>
    </xf>
    <xf numFmtId="0" fontId="27" fillId="0" borderId="0" xfId="0" applyFont="1" applyAlignment="1">
      <alignment horizontal="left" wrapText="1"/>
    </xf>
    <xf numFmtId="43" fontId="20" fillId="0" borderId="0" xfId="45" applyFont="1" applyFill="1" applyBorder="1" applyAlignment="1">
      <alignment horizontal="center" vertical="top" wrapText="1"/>
    </xf>
    <xf numFmtId="43" fontId="21" fillId="0" borderId="12" xfId="45" applyFont="1" applyFill="1" applyBorder="1" applyAlignment="1">
      <alignment horizontal="center" vertical="top" wrapText="1"/>
    </xf>
    <xf numFmtId="43" fontId="25" fillId="0" borderId="16" xfId="45" applyFont="1" applyFill="1" applyBorder="1" applyAlignment="1">
      <alignment vertical="top" wrapText="1"/>
    </xf>
    <xf numFmtId="43" fontId="25" fillId="26" borderId="16" xfId="45" applyFont="1" applyFill="1" applyBorder="1" applyAlignment="1">
      <alignment vertical="top" wrapText="1"/>
    </xf>
    <xf numFmtId="43" fontId="25" fillId="26" borderId="22" xfId="45" applyFont="1" applyFill="1" applyBorder="1" applyAlignment="1">
      <alignment horizontal="right" vertical="top" wrapText="1"/>
    </xf>
    <xf numFmtId="43" fontId="25" fillId="26" borderId="16" xfId="45" applyFont="1" applyFill="1" applyBorder="1" applyAlignment="1">
      <alignment horizontal="right" vertical="top" wrapText="1"/>
    </xf>
    <xf numFmtId="43" fontId="25" fillId="0" borderId="38" xfId="45" applyFont="1" applyFill="1" applyBorder="1" applyAlignment="1">
      <alignment vertical="top" wrapText="1"/>
    </xf>
    <xf numFmtId="43" fontId="25" fillId="0" borderId="28" xfId="45" applyFont="1" applyFill="1" applyBorder="1" applyAlignment="1">
      <alignment vertical="top" wrapText="1"/>
    </xf>
    <xf numFmtId="43" fontId="25" fillId="0" borderId="16" xfId="45" applyFont="1" applyFill="1" applyBorder="1" applyAlignment="1">
      <alignment horizontal="right" vertical="top" wrapText="1"/>
    </xf>
    <xf numFmtId="43" fontId="22" fillId="0" borderId="31" xfId="45" applyFont="1" applyBorder="1" applyAlignment="1">
      <alignment horizontal="right" vertical="top" wrapText="1"/>
    </xf>
    <xf numFmtId="43" fontId="22" fillId="26" borderId="31" xfId="45" applyFont="1" applyFill="1" applyBorder="1" applyAlignment="1">
      <alignment horizontal="right" vertical="top" wrapText="1"/>
    </xf>
    <xf numFmtId="43" fontId="25" fillId="0" borderId="38" xfId="45" applyFont="1" applyFill="1" applyBorder="1" applyAlignment="1">
      <alignment horizontal="right" vertical="top" wrapText="1"/>
    </xf>
    <xf numFmtId="43" fontId="25" fillId="0" borderId="42" xfId="45" applyFont="1" applyFill="1" applyBorder="1" applyAlignment="1">
      <alignment horizontal="right" vertical="top" wrapText="1"/>
    </xf>
    <xf numFmtId="43" fontId="22" fillId="25" borderId="15" xfId="45" applyFont="1" applyFill="1" applyBorder="1" applyAlignment="1">
      <alignment horizontal="right" vertical="top" wrapText="1"/>
    </xf>
    <xf numFmtId="43" fontId="22" fillId="26" borderId="15" xfId="45" applyFont="1" applyFill="1" applyBorder="1" applyAlignment="1">
      <alignment horizontal="right" vertical="top" wrapText="1"/>
    </xf>
    <xf numFmtId="43" fontId="22" fillId="25" borderId="21" xfId="45" applyFont="1" applyFill="1" applyBorder="1" applyAlignment="1">
      <alignment horizontal="right" vertical="top" wrapText="1"/>
    </xf>
    <xf numFmtId="43" fontId="22" fillId="25" borderId="39" xfId="45" applyFont="1" applyFill="1" applyBorder="1" applyAlignment="1">
      <alignment horizontal="right" vertical="top" wrapText="1"/>
    </xf>
    <xf numFmtId="43" fontId="25" fillId="26" borderId="28" xfId="45" applyFont="1" applyFill="1" applyBorder="1" applyAlignment="1">
      <alignment vertical="top" wrapText="1"/>
    </xf>
    <xf numFmtId="43" fontId="25" fillId="0" borderId="46" xfId="45" applyFont="1" applyFill="1" applyBorder="1" applyAlignment="1">
      <alignment vertical="top" wrapText="1"/>
    </xf>
    <xf numFmtId="43" fontId="25" fillId="0" borderId="15" xfId="45" applyFont="1" applyFill="1" applyBorder="1" applyAlignment="1">
      <alignment vertical="top" wrapText="1"/>
    </xf>
    <xf numFmtId="43" fontId="25" fillId="26" borderId="15" xfId="45" applyFont="1" applyFill="1" applyBorder="1" applyAlignment="1">
      <alignment vertical="top" wrapText="1"/>
    </xf>
    <xf numFmtId="43" fontId="25" fillId="26" borderId="39" xfId="45" applyFont="1" applyFill="1" applyBorder="1" applyAlignment="1">
      <alignment vertical="top" wrapText="1"/>
    </xf>
    <xf numFmtId="43" fontId="25" fillId="0" borderId="39" xfId="45" applyFont="1" applyFill="1" applyBorder="1" applyAlignment="1">
      <alignment vertical="top" wrapText="1"/>
    </xf>
    <xf numFmtId="43" fontId="22" fillId="0" borderId="15" xfId="45" applyFont="1" applyFill="1" applyBorder="1" applyAlignment="1">
      <alignment horizontal="right" vertical="top"/>
    </xf>
    <xf numFmtId="43" fontId="22" fillId="0" borderId="39" xfId="45" applyFont="1" applyFill="1" applyBorder="1" applyAlignment="1">
      <alignment horizontal="right" vertical="top"/>
    </xf>
    <xf numFmtId="43" fontId="30" fillId="25" borderId="15" xfId="45" applyFont="1" applyFill="1" applyBorder="1" applyAlignment="1">
      <alignment horizontal="right" vertical="top" wrapText="1"/>
    </xf>
    <xf numFmtId="43" fontId="22" fillId="0" borderId="15" xfId="45" applyFont="1" applyFill="1" applyBorder="1" applyAlignment="1">
      <alignment horizontal="right" vertical="top" wrapText="1"/>
    </xf>
    <xf numFmtId="43" fontId="22" fillId="25" borderId="27" xfId="45" applyFont="1" applyFill="1" applyBorder="1" applyAlignment="1">
      <alignment horizontal="right" vertical="top" wrapText="1"/>
    </xf>
    <xf numFmtId="43" fontId="30" fillId="26" borderId="15" xfId="45" applyFont="1" applyFill="1" applyBorder="1" applyAlignment="1">
      <alignment vertical="top" wrapText="1"/>
    </xf>
    <xf numFmtId="43" fontId="25" fillId="26" borderId="21" xfId="45" applyFont="1" applyFill="1" applyBorder="1" applyAlignment="1">
      <alignment vertical="top" wrapText="1"/>
    </xf>
    <xf numFmtId="43" fontId="22" fillId="0" borderId="39" xfId="45" applyFont="1" applyFill="1" applyBorder="1" applyAlignment="1">
      <alignment horizontal="right" vertical="top" wrapText="1"/>
    </xf>
    <xf numFmtId="43" fontId="0" fillId="0" borderId="15" xfId="45" applyFont="1" applyFill="1" applyBorder="1" applyAlignment="1">
      <alignment horizontal="center" wrapText="1"/>
    </xf>
    <xf numFmtId="43" fontId="22" fillId="0" borderId="0" xfId="45" applyFont="1" applyFill="1" applyBorder="1" applyAlignment="1">
      <alignment horizontal="right" vertical="top" wrapText="1"/>
    </xf>
    <xf numFmtId="43" fontId="26" fillId="0" borderId="0" xfId="45" applyFont="1" applyAlignment="1">
      <alignment wrapText="1"/>
    </xf>
    <xf numFmtId="43" fontId="42" fillId="0" borderId="0" xfId="45" applyFont="1" applyAlignment="1">
      <alignment vertical="center" wrapText="1"/>
    </xf>
    <xf numFmtId="43" fontId="0" fillId="26" borderId="0" xfId="45" applyFont="1" applyFill="1" applyAlignment="1">
      <alignment wrapText="1"/>
    </xf>
    <xf numFmtId="43" fontId="22" fillId="0" borderId="21" xfId="45" applyFont="1" applyFill="1" applyBorder="1" applyAlignment="1">
      <alignment horizontal="right" vertical="top" wrapText="1"/>
    </xf>
    <xf numFmtId="0" fontId="27" fillId="0" borderId="0" xfId="0" applyFont="1" applyAlignment="1">
      <alignment horizontal="left" wrapText="1"/>
    </xf>
    <xf numFmtId="0" fontId="27" fillId="0" borderId="0" xfId="0" applyFont="1" applyBorder="1" applyAlignment="1">
      <alignment horizontal="left" wrapText="1"/>
    </xf>
    <xf numFmtId="0" fontId="27" fillId="0" borderId="0" xfId="0" applyFont="1" applyFill="1" applyAlignment="1">
      <alignment horizontal="left" wrapText="1"/>
    </xf>
    <xf numFmtId="4" fontId="43" fillId="0" borderId="0" xfId="0" applyNumberFormat="1" applyFont="1">
      <alignment wrapText="1"/>
    </xf>
    <xf numFmtId="0" fontId="25" fillId="26" borderId="21" xfId="0" applyFont="1" applyFill="1" applyBorder="1" applyAlignment="1">
      <alignment horizontal="left" vertical="top" wrapText="1"/>
    </xf>
    <xf numFmtId="0" fontId="22" fillId="0" borderId="21" xfId="0" applyFont="1" applyFill="1" applyBorder="1" applyAlignment="1">
      <alignment horizontal="left" vertical="top" wrapText="1"/>
    </xf>
    <xf numFmtId="0" fontId="25" fillId="0" borderId="15" xfId="0" applyFont="1" applyFill="1" applyBorder="1" applyAlignment="1">
      <alignment horizontal="left" vertical="top" wrapText="1"/>
    </xf>
    <xf numFmtId="0" fontId="25" fillId="0" borderId="21" xfId="0" applyFont="1" applyFill="1" applyBorder="1" applyAlignment="1">
      <alignment horizontal="center" vertical="top" wrapText="1"/>
    </xf>
    <xf numFmtId="0" fontId="25" fillId="0" borderId="43" xfId="0" applyFont="1" applyFill="1" applyBorder="1" applyAlignment="1">
      <alignment horizontal="center" vertical="top" wrapText="1"/>
    </xf>
    <xf numFmtId="0" fontId="27" fillId="0" borderId="0" xfId="0" applyFont="1" applyBorder="1" applyAlignment="1">
      <alignment horizontal="left" wrapText="1"/>
    </xf>
    <xf numFmtId="0" fontId="25" fillId="0" borderId="21" xfId="0" applyFont="1" applyFill="1" applyBorder="1" applyAlignment="1">
      <alignment horizontal="left" vertical="top" wrapText="1"/>
    </xf>
    <xf numFmtId="0" fontId="25" fillId="0" borderId="27" xfId="0" applyFont="1" applyFill="1" applyBorder="1" applyAlignment="1">
      <alignment horizontal="center" vertical="top" wrapText="1"/>
    </xf>
    <xf numFmtId="0" fontId="21" fillId="0" borderId="65" xfId="0" applyFont="1" applyFill="1" applyBorder="1" applyAlignment="1">
      <alignment horizontal="center" vertical="top" wrapText="1"/>
    </xf>
    <xf numFmtId="0" fontId="23" fillId="0" borderId="62" xfId="0" applyFont="1" applyFill="1" applyBorder="1" applyAlignment="1">
      <alignment horizontal="center" vertical="top" wrapText="1"/>
    </xf>
    <xf numFmtId="0" fontId="25" fillId="0" borderId="17" xfId="0" applyFont="1" applyFill="1" applyBorder="1" applyAlignment="1">
      <alignment horizontal="left" vertical="top" wrapText="1"/>
    </xf>
    <xf numFmtId="0" fontId="25" fillId="0" borderId="17" xfId="0" applyFont="1" applyFill="1" applyBorder="1" applyAlignment="1">
      <alignment vertical="top" wrapText="1"/>
    </xf>
    <xf numFmtId="0" fontId="25" fillId="26" borderId="66" xfId="0" applyFont="1" applyFill="1" applyBorder="1" applyAlignment="1">
      <alignment vertical="top" wrapText="1"/>
    </xf>
    <xf numFmtId="0" fontId="25" fillId="26" borderId="17" xfId="0" applyFont="1" applyFill="1" applyBorder="1" applyAlignment="1">
      <alignment vertical="top" wrapText="1"/>
    </xf>
    <xf numFmtId="0" fontId="22" fillId="0" borderId="17" xfId="0" applyFont="1" applyFill="1" applyBorder="1" applyAlignment="1">
      <alignment vertical="top" wrapText="1"/>
    </xf>
    <xf numFmtId="0" fontId="41" fillId="0" borderId="14" xfId="0" applyFont="1" applyFill="1" applyBorder="1">
      <alignment wrapText="1"/>
    </xf>
    <xf numFmtId="0" fontId="22" fillId="0" borderId="48" xfId="0" applyFont="1" applyFill="1" applyBorder="1" applyAlignment="1">
      <alignment vertical="top" wrapText="1"/>
    </xf>
    <xf numFmtId="0" fontId="25" fillId="26" borderId="59" xfId="0" applyFont="1" applyFill="1" applyBorder="1" applyAlignment="1">
      <alignment horizontal="left" vertical="top" wrapText="1"/>
    </xf>
    <xf numFmtId="0" fontId="25" fillId="26" borderId="47" xfId="0" applyFont="1" applyFill="1" applyBorder="1" applyAlignment="1">
      <alignment horizontal="left" vertical="top" wrapText="1"/>
    </xf>
    <xf numFmtId="0" fontId="22" fillId="0" borderId="59" xfId="0" applyFont="1" applyFill="1" applyBorder="1" applyAlignment="1">
      <alignment horizontal="left" vertical="top" wrapText="1"/>
    </xf>
    <xf numFmtId="0" fontId="22" fillId="0" borderId="67" xfId="0" applyFont="1" applyFill="1" applyBorder="1" applyAlignment="1">
      <alignment horizontal="left" vertical="top" wrapText="1"/>
    </xf>
    <xf numFmtId="0" fontId="22" fillId="0" borderId="66" xfId="0" applyFont="1" applyFill="1" applyBorder="1" applyAlignment="1">
      <alignment horizontal="left" vertical="top" wrapText="1"/>
    </xf>
    <xf numFmtId="0" fontId="28" fillId="0" borderId="0" xfId="0" applyFont="1" applyBorder="1" applyAlignment="1">
      <alignment horizontal="center" wrapText="1"/>
    </xf>
    <xf numFmtId="0" fontId="27" fillId="0" borderId="0" xfId="0" applyFont="1" applyAlignment="1">
      <alignment horizontal="left" wrapText="1"/>
    </xf>
    <xf numFmtId="0" fontId="21" fillId="24" borderId="60" xfId="0" applyFont="1" applyFill="1" applyBorder="1" applyAlignment="1">
      <alignment horizontal="center" vertical="top" wrapText="1"/>
    </xf>
    <xf numFmtId="0" fontId="21" fillId="24" borderId="61" xfId="0" applyFont="1" applyFill="1" applyBorder="1" applyAlignment="1">
      <alignment horizontal="center" vertical="top" wrapText="1"/>
    </xf>
    <xf numFmtId="0" fontId="25" fillId="0" borderId="15"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43" xfId="0" applyFont="1" applyFill="1" applyBorder="1" applyAlignment="1">
      <alignment horizontal="left" vertical="top" wrapText="1"/>
    </xf>
    <xf numFmtId="0" fontId="25" fillId="0" borderId="21" xfId="0" applyFont="1" applyFill="1" applyBorder="1" applyAlignment="1">
      <alignment horizontal="center" vertical="top" wrapText="1"/>
    </xf>
    <xf numFmtId="0" fontId="25" fillId="0" borderId="43" xfId="0" applyFont="1" applyFill="1" applyBorder="1" applyAlignment="1">
      <alignment horizontal="center" vertical="top" wrapText="1"/>
    </xf>
    <xf numFmtId="43" fontId="22" fillId="25" borderId="21" xfId="45" applyFont="1" applyFill="1" applyBorder="1" applyAlignment="1">
      <alignment horizontal="center" vertical="top" wrapText="1"/>
    </xf>
    <xf numFmtId="43" fontId="22" fillId="25" borderId="43" xfId="45" applyFont="1" applyFill="1" applyBorder="1" applyAlignment="1">
      <alignment horizontal="center" vertical="top" wrapText="1"/>
    </xf>
    <xf numFmtId="0" fontId="27" fillId="0" borderId="0" xfId="0" applyFont="1" applyBorder="1" applyAlignment="1">
      <alignment horizontal="left" wrapText="1"/>
    </xf>
    <xf numFmtId="0" fontId="22" fillId="0" borderId="27" xfId="0" applyFont="1" applyFill="1" applyBorder="1" applyAlignment="1">
      <alignment horizontal="left" vertical="top" wrapText="1"/>
    </xf>
    <xf numFmtId="0" fontId="0" fillId="0" borderId="21" xfId="0" applyFill="1" applyBorder="1" applyAlignment="1">
      <alignment horizontal="center" wrapText="1"/>
    </xf>
    <xf numFmtId="0" fontId="0" fillId="0" borderId="43" xfId="0" applyFill="1" applyBorder="1" applyAlignment="1">
      <alignment horizontal="center" wrapText="1"/>
    </xf>
    <xf numFmtId="0" fontId="0" fillId="0" borderId="27" xfId="0" applyFill="1" applyBorder="1" applyAlignment="1">
      <alignment horizontal="center" wrapText="1"/>
    </xf>
    <xf numFmtId="0" fontId="25" fillId="0" borderId="43" xfId="0" applyFont="1" applyFill="1" applyBorder="1" applyAlignment="1">
      <alignment horizontal="left" vertical="top" wrapText="1"/>
    </xf>
    <xf numFmtId="0" fontId="25" fillId="0" borderId="21" xfId="0" applyFont="1" applyFill="1" applyBorder="1" applyAlignment="1">
      <alignment horizontal="left" vertical="top" wrapText="1"/>
    </xf>
    <xf numFmtId="0" fontId="25" fillId="0" borderId="27" xfId="0" applyFont="1" applyFill="1" applyBorder="1" applyAlignment="1">
      <alignment horizontal="left" vertical="top" wrapText="1"/>
    </xf>
    <xf numFmtId="0" fontId="25" fillId="0" borderId="27" xfId="0" applyFont="1" applyFill="1" applyBorder="1" applyAlignment="1">
      <alignment horizontal="center" vertical="top" wrapText="1"/>
    </xf>
    <xf numFmtId="43" fontId="0" fillId="0" borderId="21" xfId="45" applyFont="1" applyFill="1" applyBorder="1" applyAlignment="1">
      <alignment horizontal="center" wrapText="1"/>
    </xf>
    <xf numFmtId="43" fontId="0" fillId="0" borderId="43" xfId="45" applyFont="1" applyFill="1" applyBorder="1" applyAlignment="1">
      <alignment horizontal="center" wrapText="1"/>
    </xf>
    <xf numFmtId="43" fontId="0" fillId="0" borderId="27" xfId="45" applyFont="1" applyFill="1" applyBorder="1" applyAlignment="1">
      <alignment horizontal="center" wrapText="1"/>
    </xf>
    <xf numFmtId="0" fontId="21" fillId="24" borderId="50" xfId="0" applyFont="1" applyFill="1" applyBorder="1" applyAlignment="1">
      <alignment horizontal="center" vertical="top" wrapText="1"/>
    </xf>
    <xf numFmtId="0" fontId="21" fillId="24" borderId="51" xfId="0" applyFont="1" applyFill="1" applyBorder="1" applyAlignment="1">
      <alignment horizontal="center" vertical="top" wrapText="1"/>
    </xf>
    <xf numFmtId="0" fontId="25" fillId="0" borderId="49" xfId="0" applyFont="1" applyFill="1" applyBorder="1" applyAlignment="1">
      <alignment horizontal="left" vertical="top" wrapText="1"/>
    </xf>
    <xf numFmtId="0" fontId="21" fillId="24" borderId="53" xfId="0" applyFont="1" applyFill="1" applyBorder="1" applyAlignment="1">
      <alignment horizontal="center" vertical="top" wrapText="1"/>
    </xf>
    <xf numFmtId="0" fontId="21" fillId="24" borderId="54" xfId="0" applyFont="1" applyFill="1" applyBorder="1" applyAlignment="1">
      <alignment horizontal="center" vertical="top" wrapText="1"/>
    </xf>
    <xf numFmtId="0" fontId="25" fillId="26" borderId="21" xfId="0" applyFont="1" applyFill="1" applyBorder="1" applyAlignment="1">
      <alignment horizontal="left" vertical="top" wrapText="1"/>
    </xf>
    <xf numFmtId="0" fontId="25" fillId="26" borderId="49" xfId="0" applyFont="1" applyFill="1" applyBorder="1" applyAlignment="1">
      <alignment horizontal="left" vertical="top" wrapText="1"/>
    </xf>
    <xf numFmtId="0" fontId="19" fillId="26" borderId="0" xfId="0" applyFont="1" applyFill="1" applyBorder="1" applyAlignment="1">
      <alignment horizontal="center" vertical="top" wrapText="1"/>
    </xf>
    <xf numFmtId="0" fontId="25" fillId="0" borderId="41" xfId="0" applyFont="1" applyFill="1" applyBorder="1" applyAlignment="1">
      <alignment horizontal="left" vertical="top" wrapText="1"/>
    </xf>
    <xf numFmtId="0" fontId="25" fillId="0" borderId="29" xfId="0" applyFont="1" applyFill="1" applyBorder="1" applyAlignment="1">
      <alignment horizontal="left" vertical="top" wrapText="1"/>
    </xf>
    <xf numFmtId="0" fontId="27" fillId="0" borderId="0" xfId="0" applyFont="1" applyFill="1" applyAlignment="1">
      <alignment horizontal="left" wrapText="1"/>
    </xf>
  </cellXfs>
  <cellStyles count="46">
    <cellStyle name="20% – Акцентування1" xfId="1" builtinId="30" customBuiltin="1"/>
    <cellStyle name="20% – Акцентування2" xfId="2" builtinId="34" customBuiltin="1"/>
    <cellStyle name="20% – Акцентування3" xfId="3" builtinId="38" customBuiltin="1"/>
    <cellStyle name="20% – Акцентування4" xfId="4" builtinId="42" customBuiltin="1"/>
    <cellStyle name="20% – Акцентування5" xfId="5" builtinId="46" customBuiltin="1"/>
    <cellStyle name="20% – Акцентування6" xfId="6" builtinId="50" customBuiltin="1"/>
    <cellStyle name="40% – Акцентування1" xfId="7" builtinId="31" customBuiltin="1"/>
    <cellStyle name="40% – Акцентування2" xfId="8" builtinId="35" customBuiltin="1"/>
    <cellStyle name="40% – Акцентування3" xfId="9" builtinId="39" customBuiltin="1"/>
    <cellStyle name="40% – Акцентування4" xfId="10" builtinId="43" customBuiltin="1"/>
    <cellStyle name="40% – Акцентування5" xfId="11" builtinId="47" customBuiltin="1"/>
    <cellStyle name="40% – Акцентування6" xfId="12" builtinId="51" customBuiltin="1"/>
    <cellStyle name="60% – Акцентування1" xfId="13" builtinId="32" customBuiltin="1"/>
    <cellStyle name="60% – Акцентування2" xfId="14" builtinId="36" customBuiltin="1"/>
    <cellStyle name="60% – Акцентування3" xfId="15" builtinId="40" customBuiltin="1"/>
    <cellStyle name="60% – Акцентування4" xfId="16" builtinId="44" customBuiltin="1"/>
    <cellStyle name="60% – Акцентування5" xfId="17" builtinId="48" customBuiltin="1"/>
    <cellStyle name="60% – Акцентування6" xfId="18" builtinId="52" customBuiltin="1"/>
    <cellStyle name="Акцентування1" xfId="19" builtinId="29" customBuiltin="1"/>
    <cellStyle name="Акцентування2" xfId="20" builtinId="33" customBuiltin="1"/>
    <cellStyle name="Акцентування3" xfId="21" builtinId="37" customBuiltin="1"/>
    <cellStyle name="Акцентування4" xfId="22" builtinId="41" customBuiltin="1"/>
    <cellStyle name="Акцентування5" xfId="23" builtinId="45" customBuiltin="1"/>
    <cellStyle name="Акцентування6" xfId="24" builtinId="49" customBuiltin="1"/>
    <cellStyle name="Ввід" xfId="25" builtinId="20" customBuiltin="1"/>
    <cellStyle name="Гарний" xfId="26" builtinId="26" customBuiltin="1"/>
    <cellStyle name="Гіперпосилання" xfId="43" builtinId="8"/>
    <cellStyle name="Заголовок 1" xfId="27" builtinId="16" customBuiltin="1"/>
    <cellStyle name="Заголовок 2" xfId="28" builtinId="17" customBuiltin="1"/>
    <cellStyle name="Заголовок 3" xfId="29" builtinId="18" customBuiltin="1"/>
    <cellStyle name="Заголовок 4" xfId="30" builtinId="19" customBuiltin="1"/>
    <cellStyle name="Звичайний" xfId="0" builtinId="0"/>
    <cellStyle name="Звичайний 2" xfId="31"/>
    <cellStyle name="Звичайний 3" xfId="44"/>
    <cellStyle name="Зв'язана клітинка" xfId="32" builtinId="24" customBuiltin="1"/>
    <cellStyle name="Контрольна клітинка" xfId="33" builtinId="23" customBuiltin="1"/>
    <cellStyle name="Назва" xfId="34" builtinId="15" customBuiltin="1"/>
    <cellStyle name="Нейтральний" xfId="40" builtinId="28" customBuiltin="1"/>
    <cellStyle name="Обчислення" xfId="35" builtinId="22" customBuiltin="1"/>
    <cellStyle name="Підсумок" xfId="36" builtinId="25" customBuiltin="1"/>
    <cellStyle name="Поганий" xfId="37" builtinId="27" customBuiltin="1"/>
    <cellStyle name="Примітка" xfId="38" builtinId="10" customBuiltin="1"/>
    <cellStyle name="Результат" xfId="39" builtinId="21" customBuiltin="1"/>
    <cellStyle name="Текст попередження" xfId="41" builtinId="11" customBuiltin="1"/>
    <cellStyle name="Текст пояснення" xfId="42" builtinId="53" customBuiltin="1"/>
    <cellStyle name="Фінансовий" xfId="45"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10.xml><?xml version="1.0" encoding="utf-8"?>
<ax:ocx xmlns:ax="http://schemas.microsoft.com/office/2006/activeX" xmlns:r="http://schemas.openxmlformats.org/officeDocument/2006/relationships" ax:classid="{5512D112-5CC6-11CF-8D67-00AA00BDCE1D}" ax:persistence="persistStream" r:id="rId1"/>
</file>

<file path=xl/activeX/activeX11.xml><?xml version="1.0" encoding="utf-8"?>
<ax:ocx xmlns:ax="http://schemas.microsoft.com/office/2006/activeX" xmlns:r="http://schemas.openxmlformats.org/officeDocument/2006/relationships" ax:classid="{5512D112-5CC6-11CF-8D67-00AA00BDCE1D}" ax:persistence="persistStream" r:id="rId1"/>
</file>

<file path=xl/activeX/activeX12.xml><?xml version="1.0" encoding="utf-8"?>
<ax:ocx xmlns:ax="http://schemas.microsoft.com/office/2006/activeX" xmlns:r="http://schemas.openxmlformats.org/officeDocument/2006/relationships" ax:classid="{5512D112-5CC6-11CF-8D67-00AA00BDCE1D}" ax:persistence="persistStream" r:id="rId1"/>
</file>

<file path=xl/activeX/activeX13.xml><?xml version="1.0" encoding="utf-8"?>
<ax:ocx xmlns:ax="http://schemas.microsoft.com/office/2006/activeX" xmlns:r="http://schemas.openxmlformats.org/officeDocument/2006/relationships" ax:classid="{5512D112-5CC6-11CF-8D67-00AA00BDCE1D}" ax:persistence="persistStream" r:id="rId1"/>
</file>

<file path=xl/activeX/activeX2.xml><?xml version="1.0" encoding="utf-8"?>
<ax:ocx xmlns:ax="http://schemas.microsoft.com/office/2006/activeX" xmlns:r="http://schemas.openxmlformats.org/officeDocument/2006/relationships" ax:classid="{5512D112-5CC6-11CF-8D67-00AA00BDCE1D}" ax:persistence="persistStream" r:id="rId1"/>
</file>

<file path=xl/activeX/activeX3.xml><?xml version="1.0" encoding="utf-8"?>
<ax:ocx xmlns:ax="http://schemas.microsoft.com/office/2006/activeX" xmlns:r="http://schemas.openxmlformats.org/officeDocument/2006/relationships" ax:classid="{5512D112-5CC6-11CF-8D67-00AA00BDCE1D}" ax:persistence="persistStream" r:id="rId1"/>
</file>

<file path=xl/activeX/activeX4.xml><?xml version="1.0" encoding="utf-8"?>
<ax:ocx xmlns:ax="http://schemas.microsoft.com/office/2006/activeX" xmlns:r="http://schemas.openxmlformats.org/officeDocument/2006/relationships" ax:classid="{5512D112-5CC6-11CF-8D67-00AA00BDCE1D}" ax:persistence="persistStream" r:id="rId1"/>
</file>

<file path=xl/activeX/activeX5.xml><?xml version="1.0" encoding="utf-8"?>
<ax:ocx xmlns:ax="http://schemas.microsoft.com/office/2006/activeX" xmlns:r="http://schemas.openxmlformats.org/officeDocument/2006/relationships" ax:classid="{5512D112-5CC6-11CF-8D67-00AA00BDCE1D}" ax:persistence="persistStream" r:id="rId1"/>
</file>

<file path=xl/activeX/activeX6.xml><?xml version="1.0" encoding="utf-8"?>
<ax:ocx xmlns:ax="http://schemas.microsoft.com/office/2006/activeX" xmlns:r="http://schemas.openxmlformats.org/officeDocument/2006/relationships" ax:classid="{5512D112-5CC6-11CF-8D67-00AA00BDCE1D}" ax:persistence="persistStream" r:id="rId1"/>
</file>

<file path=xl/activeX/activeX7.xml><?xml version="1.0" encoding="utf-8"?>
<ax:ocx xmlns:ax="http://schemas.microsoft.com/office/2006/activeX" xmlns:r="http://schemas.openxmlformats.org/officeDocument/2006/relationships" ax:classid="{5512D112-5CC6-11CF-8D67-00AA00BDCE1D}" ax:persistence="persistStream" r:id="rId1"/>
</file>

<file path=xl/activeX/activeX8.xml><?xml version="1.0" encoding="utf-8"?>
<ax:ocx xmlns:ax="http://schemas.microsoft.com/office/2006/activeX" xmlns:r="http://schemas.openxmlformats.org/officeDocument/2006/relationships" ax:classid="{5512D112-5CC6-11CF-8D67-00AA00BDCE1D}" ax:persistence="persistStream" r:id="rId1"/>
</file>

<file path=xl/activeX/activeX9.xml><?xml version="1.0" encoding="utf-8"?>
<ax:ocx xmlns:ax="http://schemas.microsoft.com/office/2006/activeX" xmlns:r="http://schemas.openxmlformats.org/officeDocument/2006/relationships" ax:classid="{5512D112-5CC6-11CF-8D67-00AA00BDCE1D}" ax:persistence="persistStream" r:id="rId1"/>
</file>

<file path=xl/drawings/_rels/drawing1.xml.rels><?xml version="1.0" encoding="UTF-8" standalone="yes"?>
<Relationships xmlns="http://schemas.openxmlformats.org/package/2006/relationships"><Relationship Id="rId8" Type="http://schemas.openxmlformats.org/officeDocument/2006/relationships/hyperlink" Target="https://debt.minfin.gov.ua/Debt/Pages/Credit/CreditWizards/CreditCreate.aspx?id=318605667&amp;mode=CreateSubCredit" TargetMode="External"/><Relationship Id="rId13" Type="http://schemas.openxmlformats.org/officeDocument/2006/relationships/hyperlink" Target="https://debt.minfin.gov.ua/Debt/Pages/Credit/CreditWizards/CreditCreate.aspx?id=318605655&amp;mode=CreateSubCredit" TargetMode="External"/><Relationship Id="rId3" Type="http://schemas.openxmlformats.org/officeDocument/2006/relationships/hyperlink" Target="https://debt.minfin.gov.ua/Debt/Pages/Credit/CreditWizards/CreditCreate.aspx?id=318605875&amp;mode=CreateSubCredit" TargetMode="External"/><Relationship Id="rId7" Type="http://schemas.openxmlformats.org/officeDocument/2006/relationships/hyperlink" Target="https://debt.minfin.gov.ua/Debt/Pages/Credit/CreditWizards/CreditCreate.aspx?id=318597668&amp;mode=CreateSubCredit" TargetMode="External"/><Relationship Id="rId12" Type="http://schemas.openxmlformats.org/officeDocument/2006/relationships/hyperlink" Target="https://debt.minfin.gov.ua/Debt/Pages/Credit/CreditWizards/CreditCreate.aspx?id=318605649&amp;mode=CreateSubCredit" TargetMode="External"/><Relationship Id="rId2" Type="http://schemas.openxmlformats.org/officeDocument/2006/relationships/image" Target="../media/image2.gif"/><Relationship Id="rId1" Type="http://schemas.openxmlformats.org/officeDocument/2006/relationships/hyperlink" Target="https://debt.minfin.gov.ua/Debt/Pages/Credit/CreditWizards/CreditCreate.aspx?id=318597634&amp;mode=CreateSubCredit" TargetMode="External"/><Relationship Id="rId6" Type="http://schemas.openxmlformats.org/officeDocument/2006/relationships/hyperlink" Target="https://debt.minfin.gov.ua/Debt/Pages/Credit/CreditWizards/CreditCreate.aspx?id=318569106&amp;mode=CreateSubCredit" TargetMode="External"/><Relationship Id="rId11" Type="http://schemas.openxmlformats.org/officeDocument/2006/relationships/hyperlink" Target="https://debt.minfin.gov.ua/Debt/Pages/Credit/CreditWizards/CreditCreate.aspx?id=318601731&amp;mode=CreateSubCredit" TargetMode="External"/><Relationship Id="rId5" Type="http://schemas.openxmlformats.org/officeDocument/2006/relationships/hyperlink" Target="https://debt.minfin.gov.ua/Debt/Pages/Credit/CreditWizards/CreditCreate.aspx?id=318605887&amp;mode=CreateSubCredit" TargetMode="External"/><Relationship Id="rId10" Type="http://schemas.openxmlformats.org/officeDocument/2006/relationships/hyperlink" Target="https://debt.minfin.gov.ua/Debt/Pages/Credit/CreditWizards/CreditCreate.aspx?id=318597749&amp;mode=CreateSubCredit" TargetMode="External"/><Relationship Id="rId4" Type="http://schemas.openxmlformats.org/officeDocument/2006/relationships/hyperlink" Target="https://debt.minfin.gov.ua/Debt/Pages/Credit/CreditWizards/CreditCreate.aspx?id=318605881&amp;mode=CreateSubCredit" TargetMode="External"/><Relationship Id="rId9" Type="http://schemas.openxmlformats.org/officeDocument/2006/relationships/hyperlink" Target="https://debt.minfin.gov.ua/Debt/Pages/Credit/CreditWizards/CreditCreate.aspx?id=318597682&amp;mode=CreateSubCredit" TargetMode="External"/><Relationship Id="rId14" Type="http://schemas.openxmlformats.org/officeDocument/2006/relationships/hyperlink" Target="https://debt.minfin.gov.ua/Debt/Pages/Credit/CreditWizards/CreditCreate.aspx?id=318605661&amp;mode=CreateSubCredit"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234</xdr:row>
      <xdr:rowOff>0</xdr:rowOff>
    </xdr:from>
    <xdr:to>
      <xdr:col>14</xdr:col>
      <xdr:colOff>180975</xdr:colOff>
      <xdr:row>235</xdr:row>
      <xdr:rowOff>19050</xdr:rowOff>
    </xdr:to>
    <xdr:pic>
      <xdr:nvPicPr>
        <xdr:cNvPr id="2" name="Рисунок 1" descr="https://debt.minfin.gov.ua/Debt/Images/tb_new.gif">
          <a:hlinkClick xmlns:r="http://schemas.openxmlformats.org/officeDocument/2006/relationships" r:id="rId1"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40450" y="644937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234</xdr:row>
          <xdr:rowOff>0</xdr:rowOff>
        </xdr:from>
        <xdr:to>
          <xdr:col>15</xdr:col>
          <xdr:colOff>914400</xdr:colOff>
          <xdr:row>239</xdr:row>
          <xdr:rowOff>104775</xdr:rowOff>
        </xdr:to>
        <xdr:sp macro="" textlink="">
          <xdr:nvSpPr>
            <xdr:cNvPr id="1026" name="Control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4" name="Рисунок 3" descr="https://debt.minfin.gov.ua/Debt/Images/tb_new.gif">
          <a:hlinkClick xmlns:r="http://schemas.openxmlformats.org/officeDocument/2006/relationships" r:id="rId3"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48176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28" name="Control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6" name="Рисунок 5" descr="https://debt.minfin.gov.ua/Debt/Images/tb_new.gif">
          <a:hlinkClick xmlns:r="http://schemas.openxmlformats.org/officeDocument/2006/relationships" r:id="rId4"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51414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30" name="Control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8" name="Рисунок 7" descr="https://debt.minfin.gov.ua/Debt/Images/tb_new.gif">
          <a:hlinkClick xmlns:r="http://schemas.openxmlformats.org/officeDocument/2006/relationships" r:id="rId5"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54653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32" name="Control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10" name="Рисунок 9" descr="https://debt.minfin.gov.ua/Debt/Images/tb_new.gif">
          <a:hlinkClick xmlns:r="http://schemas.openxmlformats.org/officeDocument/2006/relationships" r:id="rId6"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57891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34" name="Control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12" name="Рисунок 11" descr="https://debt.minfin.gov.ua/Debt/Images/tb_new.gif">
          <a:hlinkClick xmlns:r="http://schemas.openxmlformats.org/officeDocument/2006/relationships" r:id="rId7"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61130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36" name="Control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14" name="Рисунок 13" descr="https://debt.minfin.gov.ua/Debt/Images/tb_new.gif">
          <a:hlinkClick xmlns:r="http://schemas.openxmlformats.org/officeDocument/2006/relationships" r:id="rId8"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64368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38" name="Control 14" hidden="1">
              <a:extLst>
                <a:ext uri="{63B3BB69-23CF-44E3-9099-C40C66FF867C}">
                  <a14:compatExt spid="_x0000_s103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16" name="Рисунок 15" descr="https://debt.minfin.gov.ua/Debt/Images/tb_new.gif">
          <a:hlinkClick xmlns:r="http://schemas.openxmlformats.org/officeDocument/2006/relationships" r:id="rId9"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67607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40" name="Control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18" name="Рисунок 17" descr="https://debt.minfin.gov.ua/Debt/Images/tb_new.gif">
          <a:hlinkClick xmlns:r="http://schemas.openxmlformats.org/officeDocument/2006/relationships" r:id="rId10"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70845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42" name="Control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20" name="Рисунок 19" descr="https://debt.minfin.gov.ua/Debt/Images/tb_new.gif">
          <a:hlinkClick xmlns:r="http://schemas.openxmlformats.org/officeDocument/2006/relationships" r:id="rId11"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74084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44" name="Control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22" name="Рисунок 21" descr="https://debt.minfin.gov.ua/Debt/Images/tb_new.gif">
          <a:hlinkClick xmlns:r="http://schemas.openxmlformats.org/officeDocument/2006/relationships" r:id="rId12"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77322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46" name="Control 22" hidden="1">
              <a:extLst>
                <a:ext uri="{63B3BB69-23CF-44E3-9099-C40C66FF867C}">
                  <a14:compatExt spid="_x0000_s104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24" name="Рисунок 23" descr="https://debt.minfin.gov.ua/Debt/Images/tb_new.gif">
          <a:hlinkClick xmlns:r="http://schemas.openxmlformats.org/officeDocument/2006/relationships" r:id="rId13"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80561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48" name="Control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15</xdr:col>
      <xdr:colOff>0</xdr:colOff>
      <xdr:row>234</xdr:row>
      <xdr:rowOff>0</xdr:rowOff>
    </xdr:from>
    <xdr:to>
      <xdr:col>15</xdr:col>
      <xdr:colOff>180975</xdr:colOff>
      <xdr:row>235</xdr:row>
      <xdr:rowOff>19050</xdr:rowOff>
    </xdr:to>
    <xdr:pic>
      <xdr:nvPicPr>
        <xdr:cNvPr id="26" name="Рисунок 25" descr="https://debt.minfin.gov.ua/Debt/Images/tb_new.gif">
          <a:hlinkClick xmlns:r="http://schemas.openxmlformats.org/officeDocument/2006/relationships" r:id="rId14"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83799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234</xdr:row>
          <xdr:rowOff>0</xdr:rowOff>
        </xdr:from>
        <xdr:to>
          <xdr:col>16</xdr:col>
          <xdr:colOff>914400</xdr:colOff>
          <xdr:row>239</xdr:row>
          <xdr:rowOff>104775</xdr:rowOff>
        </xdr:to>
        <xdr:sp macro="" textlink="">
          <xdr:nvSpPr>
            <xdr:cNvPr id="1050" name="Control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control" Target="../activeX/activeX6.xml"/><Relationship Id="rId18" Type="http://schemas.openxmlformats.org/officeDocument/2006/relationships/control" Target="../activeX/activeX11.xml"/><Relationship Id="rId3" Type="http://schemas.openxmlformats.org/officeDocument/2006/relationships/hyperlink" Target="https://zakon.rada.gov.ua/laws/show/1203-2020-%D0%BF" TargetMode="External"/><Relationship Id="rId7" Type="http://schemas.openxmlformats.org/officeDocument/2006/relationships/control" Target="../activeX/activeX1.xml"/><Relationship Id="rId12" Type="http://schemas.openxmlformats.org/officeDocument/2006/relationships/control" Target="../activeX/activeX5.xml"/><Relationship Id="rId17" Type="http://schemas.openxmlformats.org/officeDocument/2006/relationships/control" Target="../activeX/activeX10.xml"/><Relationship Id="rId2" Type="http://schemas.openxmlformats.org/officeDocument/2006/relationships/hyperlink" Target="https://zakon.rada.gov.ua/laws/show/1124-2020-%D0%BF" TargetMode="External"/><Relationship Id="rId16" Type="http://schemas.openxmlformats.org/officeDocument/2006/relationships/control" Target="../activeX/activeX9.xml"/><Relationship Id="rId20" Type="http://schemas.openxmlformats.org/officeDocument/2006/relationships/control" Target="../activeX/activeX13.xml"/><Relationship Id="rId1" Type="http://schemas.openxmlformats.org/officeDocument/2006/relationships/hyperlink" Target="https://zakon.rada.gov.ua/laws/show/1203-2020-%D0%BF" TargetMode="External"/><Relationship Id="rId6" Type="http://schemas.openxmlformats.org/officeDocument/2006/relationships/vmlDrawing" Target="../drawings/vmlDrawing1.vml"/><Relationship Id="rId11" Type="http://schemas.openxmlformats.org/officeDocument/2006/relationships/control" Target="../activeX/activeX4.xml"/><Relationship Id="rId5" Type="http://schemas.openxmlformats.org/officeDocument/2006/relationships/drawing" Target="../drawings/drawing1.xml"/><Relationship Id="rId15" Type="http://schemas.openxmlformats.org/officeDocument/2006/relationships/control" Target="../activeX/activeX8.xml"/><Relationship Id="rId10" Type="http://schemas.openxmlformats.org/officeDocument/2006/relationships/control" Target="../activeX/activeX3.xml"/><Relationship Id="rId19" Type="http://schemas.openxmlformats.org/officeDocument/2006/relationships/control" Target="../activeX/activeX12.xml"/><Relationship Id="rId4" Type="http://schemas.openxmlformats.org/officeDocument/2006/relationships/printerSettings" Target="../printerSettings/printerSettings1.bin"/><Relationship Id="rId9" Type="http://schemas.openxmlformats.org/officeDocument/2006/relationships/control" Target="../activeX/activeX2.xml"/><Relationship Id="rId1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outlinePr summaryBelow="0" summaryRight="0"/>
    <pageSetUpPr fitToPage="1"/>
  </sheetPr>
  <dimension ref="A1:IX234"/>
  <sheetViews>
    <sheetView showGridLines="0" tabSelected="1" zoomScaleNormal="100" workbookViewId="0">
      <selection sqref="A1:H1"/>
    </sheetView>
  </sheetViews>
  <sheetFormatPr defaultColWidth="15.42578125" defaultRowHeight="12.75" outlineLevelRow="1" x14ac:dyDescent="0.2"/>
  <cols>
    <col min="1" max="1" width="35.7109375" style="40" customWidth="1"/>
    <col min="2" max="2" width="43.42578125" style="40" customWidth="1"/>
    <col min="3" max="3" width="46.5703125" style="40" customWidth="1"/>
    <col min="4" max="4" width="13.7109375" style="40" customWidth="1"/>
    <col min="5" max="5" width="8.140625" style="93" customWidth="1"/>
    <col min="6" max="6" width="17.42578125" style="184" customWidth="1"/>
    <col min="7" max="7" width="20.28515625" style="39" customWidth="1"/>
    <col min="8" max="8" width="13.7109375" style="40" customWidth="1"/>
    <col min="9" max="9" width="28.42578125" style="100" customWidth="1"/>
    <col min="10" max="10" width="15.42578125" style="101" customWidth="1"/>
    <col min="11" max="18" width="15.42578125" style="39" customWidth="1"/>
    <col min="19" max="16384" width="15.42578125" style="40"/>
  </cols>
  <sheetData>
    <row r="1" spans="1:18" ht="24.75" customHeight="1" x14ac:dyDescent="0.2">
      <c r="A1" s="242" t="s">
        <v>284</v>
      </c>
      <c r="B1" s="242"/>
      <c r="C1" s="242"/>
      <c r="D1" s="242"/>
      <c r="E1" s="242"/>
      <c r="F1" s="242"/>
      <c r="G1" s="242"/>
      <c r="H1" s="242"/>
    </row>
    <row r="2" spans="1:18" s="82" customFormat="1" ht="12.75" customHeight="1" thickBot="1" x14ac:dyDescent="0.25">
      <c r="A2" s="84"/>
      <c r="B2" s="84"/>
      <c r="C2" s="84"/>
      <c r="D2" s="84"/>
      <c r="E2" s="84"/>
      <c r="F2" s="149"/>
      <c r="G2" s="83"/>
      <c r="H2" s="84"/>
      <c r="I2" s="102"/>
      <c r="J2" s="72"/>
      <c r="K2" s="83"/>
      <c r="L2" s="83"/>
      <c r="M2" s="83"/>
      <c r="N2" s="83"/>
      <c r="O2" s="83"/>
      <c r="P2" s="83"/>
      <c r="Q2" s="83"/>
      <c r="R2" s="83"/>
    </row>
    <row r="3" spans="1:18" s="3" customFormat="1" ht="37.5" customHeight="1" thickBot="1" x14ac:dyDescent="0.25">
      <c r="A3" s="1" t="s">
        <v>0</v>
      </c>
      <c r="B3" s="85" t="s">
        <v>1</v>
      </c>
      <c r="C3" s="85" t="s">
        <v>68</v>
      </c>
      <c r="D3" s="85" t="s">
        <v>273</v>
      </c>
      <c r="E3" s="85" t="s">
        <v>69</v>
      </c>
      <c r="F3" s="150" t="s">
        <v>67</v>
      </c>
      <c r="G3" s="132" t="s">
        <v>55</v>
      </c>
      <c r="H3" s="198" t="s">
        <v>273</v>
      </c>
      <c r="I3" s="102"/>
      <c r="J3" s="103"/>
      <c r="K3" s="2"/>
      <c r="L3" s="2"/>
      <c r="M3" s="2"/>
      <c r="N3" s="2"/>
      <c r="O3" s="2"/>
      <c r="P3" s="2"/>
      <c r="Q3" s="2"/>
      <c r="R3" s="2"/>
    </row>
    <row r="4" spans="1:18" s="82" customFormat="1" ht="10.5" customHeight="1" thickBot="1" x14ac:dyDescent="0.25">
      <c r="A4" s="133">
        <v>1</v>
      </c>
      <c r="B4" s="134">
        <v>2</v>
      </c>
      <c r="C4" s="134">
        <v>3</v>
      </c>
      <c r="D4" s="134"/>
      <c r="E4" s="134">
        <v>4</v>
      </c>
      <c r="F4" s="134">
        <v>5</v>
      </c>
      <c r="G4" s="135">
        <v>6</v>
      </c>
      <c r="H4" s="199"/>
      <c r="I4" s="102"/>
      <c r="J4" s="72"/>
      <c r="K4" s="83"/>
      <c r="L4" s="83"/>
      <c r="M4" s="83"/>
      <c r="N4" s="83"/>
      <c r="O4" s="83"/>
      <c r="P4" s="83"/>
      <c r="Q4" s="83"/>
      <c r="R4" s="83"/>
    </row>
    <row r="5" spans="1:18" s="82" customFormat="1" x14ac:dyDescent="0.2">
      <c r="A5" s="235">
        <v>2004</v>
      </c>
      <c r="B5" s="236"/>
      <c r="C5" s="236"/>
      <c r="D5" s="236"/>
      <c r="E5" s="236"/>
      <c r="F5" s="236"/>
      <c r="G5" s="64">
        <f>G7+G6+G8+G9+G10+G11</f>
        <v>8366584000</v>
      </c>
      <c r="H5" s="64"/>
      <c r="I5" s="102"/>
      <c r="J5" s="72"/>
      <c r="K5" s="83"/>
      <c r="L5" s="83"/>
      <c r="M5" s="83"/>
      <c r="N5" s="83"/>
      <c r="O5" s="83"/>
      <c r="P5" s="83"/>
      <c r="Q5" s="83"/>
      <c r="R5" s="83"/>
    </row>
    <row r="6" spans="1:18" s="8" customFormat="1" ht="21" outlineLevel="1" x14ac:dyDescent="0.2">
      <c r="A6" s="4" t="s">
        <v>2</v>
      </c>
      <c r="B6" s="5" t="s">
        <v>5</v>
      </c>
      <c r="C6" s="192" t="s">
        <v>248</v>
      </c>
      <c r="D6" s="192" t="s">
        <v>279</v>
      </c>
      <c r="E6" s="86" t="s">
        <v>4</v>
      </c>
      <c r="F6" s="151">
        <v>120000000</v>
      </c>
      <c r="G6" s="6">
        <v>637416000</v>
      </c>
      <c r="H6" s="200" t="s">
        <v>279</v>
      </c>
      <c r="I6" s="104"/>
      <c r="J6" s="105"/>
      <c r="K6" s="7"/>
      <c r="L6" s="7"/>
      <c r="M6" s="7"/>
      <c r="N6" s="7"/>
      <c r="O6" s="7"/>
      <c r="P6" s="7"/>
      <c r="Q6" s="7"/>
      <c r="R6" s="7"/>
    </row>
    <row r="7" spans="1:18" ht="21" outlineLevel="1" x14ac:dyDescent="0.2">
      <c r="A7" s="41" t="s">
        <v>2</v>
      </c>
      <c r="B7" s="30" t="s">
        <v>3</v>
      </c>
      <c r="C7" s="42" t="s">
        <v>76</v>
      </c>
      <c r="D7" s="192" t="s">
        <v>279</v>
      </c>
      <c r="E7" s="90" t="s">
        <v>4</v>
      </c>
      <c r="F7" s="152">
        <v>42000000</v>
      </c>
      <c r="G7" s="43">
        <v>223720000</v>
      </c>
      <c r="H7" s="200" t="s">
        <v>279</v>
      </c>
    </row>
    <row r="8" spans="1:18" ht="21" outlineLevel="1" x14ac:dyDescent="0.2">
      <c r="A8" s="44" t="s">
        <v>6</v>
      </c>
      <c r="B8" s="190" t="s">
        <v>3</v>
      </c>
      <c r="C8" s="42" t="s">
        <v>77</v>
      </c>
      <c r="D8" s="192" t="s">
        <v>279</v>
      </c>
      <c r="E8" s="90" t="s">
        <v>4</v>
      </c>
      <c r="F8" s="153">
        <v>83000000</v>
      </c>
      <c r="G8" s="45">
        <v>441228000</v>
      </c>
      <c r="H8" s="200" t="s">
        <v>279</v>
      </c>
    </row>
    <row r="9" spans="1:18" ht="21" outlineLevel="1" x14ac:dyDescent="0.2">
      <c r="A9" s="41" t="s">
        <v>7</v>
      </c>
      <c r="B9" s="30" t="s">
        <v>8</v>
      </c>
      <c r="C9" s="30" t="s">
        <v>180</v>
      </c>
      <c r="D9" s="192" t="s">
        <v>279</v>
      </c>
      <c r="E9" s="90" t="s">
        <v>4</v>
      </c>
      <c r="F9" s="154">
        <v>150000000</v>
      </c>
      <c r="G9" s="43">
        <v>795930000</v>
      </c>
      <c r="H9" s="200" t="s">
        <v>279</v>
      </c>
    </row>
    <row r="10" spans="1:18" s="8" customFormat="1" ht="31.5" outlineLevel="1" x14ac:dyDescent="0.2">
      <c r="A10" s="4" t="s">
        <v>9</v>
      </c>
      <c r="B10" s="5" t="s">
        <v>5</v>
      </c>
      <c r="C10" s="5" t="s">
        <v>179</v>
      </c>
      <c r="D10" s="192" t="s">
        <v>279</v>
      </c>
      <c r="E10" s="86" t="s">
        <v>4</v>
      </c>
      <c r="F10" s="151">
        <v>700000000</v>
      </c>
      <c r="G10" s="6">
        <v>3714690000</v>
      </c>
      <c r="H10" s="200" t="s">
        <v>279</v>
      </c>
      <c r="I10" s="104"/>
      <c r="J10" s="105"/>
      <c r="K10" s="7"/>
      <c r="L10" s="7"/>
      <c r="M10" s="7"/>
      <c r="N10" s="7"/>
      <c r="O10" s="7"/>
      <c r="P10" s="7"/>
      <c r="Q10" s="7"/>
      <c r="R10" s="7"/>
    </row>
    <row r="11" spans="1:18" s="8" customFormat="1" ht="21.75" outlineLevel="1" thickBot="1" x14ac:dyDescent="0.25">
      <c r="A11" s="18" t="s">
        <v>10</v>
      </c>
      <c r="B11" s="20" t="s">
        <v>11</v>
      </c>
      <c r="C11" s="20" t="s">
        <v>178</v>
      </c>
      <c r="D11" s="192" t="s">
        <v>279</v>
      </c>
      <c r="E11" s="88" t="s">
        <v>4</v>
      </c>
      <c r="F11" s="155">
        <v>480000000</v>
      </c>
      <c r="G11" s="21">
        <v>2553600000</v>
      </c>
      <c r="H11" s="200" t="s">
        <v>279</v>
      </c>
      <c r="I11" s="104"/>
      <c r="J11" s="105"/>
      <c r="K11" s="7"/>
      <c r="L11" s="7"/>
      <c r="M11" s="7"/>
      <c r="N11" s="7"/>
      <c r="O11" s="7"/>
      <c r="P11" s="7"/>
      <c r="Q11" s="7"/>
      <c r="R11" s="7"/>
    </row>
    <row r="12" spans="1:18" s="82" customFormat="1" x14ac:dyDescent="0.2">
      <c r="A12" s="238">
        <v>2005</v>
      </c>
      <c r="B12" s="239"/>
      <c r="C12" s="239"/>
      <c r="D12" s="239"/>
      <c r="E12" s="239"/>
      <c r="F12" s="239"/>
      <c r="G12" s="64">
        <f>G13+G14</f>
        <v>661063099.63999999</v>
      </c>
      <c r="H12" s="64"/>
      <c r="I12" s="102"/>
      <c r="J12" s="72"/>
      <c r="K12" s="83"/>
      <c r="L12" s="83"/>
      <c r="M12" s="83"/>
      <c r="N12" s="83"/>
      <c r="O12" s="83"/>
      <c r="P12" s="83"/>
      <c r="Q12" s="83"/>
      <c r="R12" s="83"/>
    </row>
    <row r="13" spans="1:18" ht="21" outlineLevel="1" x14ac:dyDescent="0.2">
      <c r="A13" s="46" t="s">
        <v>2</v>
      </c>
      <c r="B13" s="47" t="s">
        <v>12</v>
      </c>
      <c r="C13" s="48" t="s">
        <v>177</v>
      </c>
      <c r="D13" s="192" t="s">
        <v>279</v>
      </c>
      <c r="E13" s="90" t="s">
        <v>13</v>
      </c>
      <c r="F13" s="152">
        <v>25755133</v>
      </c>
      <c r="G13" s="43">
        <v>156063099.63999999</v>
      </c>
      <c r="H13" s="200" t="s">
        <v>279</v>
      </c>
    </row>
    <row r="14" spans="1:18" s="8" customFormat="1" ht="21.75" outlineLevel="1" thickBot="1" x14ac:dyDescent="0.25">
      <c r="A14" s="69" t="s">
        <v>10</v>
      </c>
      <c r="B14" s="70" t="s">
        <v>11</v>
      </c>
      <c r="C14" s="71" t="s">
        <v>176</v>
      </c>
      <c r="D14" s="192" t="s">
        <v>279</v>
      </c>
      <c r="E14" s="88" t="s">
        <v>4</v>
      </c>
      <c r="F14" s="155">
        <v>100000000</v>
      </c>
      <c r="G14" s="21">
        <v>505000000</v>
      </c>
      <c r="H14" s="200" t="s">
        <v>279</v>
      </c>
      <c r="I14" s="104"/>
      <c r="J14" s="105"/>
      <c r="K14" s="7"/>
      <c r="L14" s="7"/>
      <c r="M14" s="7"/>
      <c r="N14" s="7"/>
      <c r="O14" s="7"/>
      <c r="P14" s="7"/>
      <c r="Q14" s="7"/>
      <c r="R14" s="7"/>
    </row>
    <row r="15" spans="1:18" s="82" customFormat="1" x14ac:dyDescent="0.2">
      <c r="A15" s="235">
        <v>2006</v>
      </c>
      <c r="B15" s="236"/>
      <c r="C15" s="236"/>
      <c r="D15" s="236"/>
      <c r="E15" s="236"/>
      <c r="F15" s="236"/>
      <c r="G15" s="64">
        <f>G16+G17+G18</f>
        <v>3520578289.0599999</v>
      </c>
      <c r="H15" s="64"/>
      <c r="I15" s="102"/>
      <c r="J15" s="72"/>
      <c r="K15" s="83"/>
      <c r="L15" s="83"/>
      <c r="M15" s="83"/>
      <c r="N15" s="83"/>
      <c r="O15" s="83"/>
      <c r="P15" s="83"/>
      <c r="Q15" s="83"/>
      <c r="R15" s="83"/>
    </row>
    <row r="16" spans="1:18" s="8" customFormat="1" outlineLevel="1" x14ac:dyDescent="0.2">
      <c r="A16" s="4" t="s">
        <v>14</v>
      </c>
      <c r="B16" s="5" t="s">
        <v>15</v>
      </c>
      <c r="C16" s="5" t="s">
        <v>87</v>
      </c>
      <c r="D16" s="5" t="s">
        <v>274</v>
      </c>
      <c r="E16" s="86" t="s">
        <v>4</v>
      </c>
      <c r="F16" s="151">
        <v>154500000</v>
      </c>
      <c r="G16" s="6">
        <v>780225000</v>
      </c>
      <c r="H16" s="201" t="s">
        <v>274</v>
      </c>
      <c r="I16" s="104"/>
      <c r="J16" s="105"/>
      <c r="K16" s="7"/>
      <c r="L16" s="7"/>
      <c r="M16" s="7"/>
      <c r="N16" s="7"/>
      <c r="O16" s="7"/>
      <c r="P16" s="7"/>
      <c r="Q16" s="7"/>
      <c r="R16" s="7"/>
    </row>
    <row r="17" spans="1:18" s="8" customFormat="1" ht="21" outlineLevel="1" x14ac:dyDescent="0.2">
      <c r="A17" s="4" t="s">
        <v>16</v>
      </c>
      <c r="B17" s="5" t="s">
        <v>11</v>
      </c>
      <c r="C17" s="5" t="s">
        <v>175</v>
      </c>
      <c r="D17" s="192" t="s">
        <v>279</v>
      </c>
      <c r="E17" s="86" t="s">
        <v>13</v>
      </c>
      <c r="F17" s="151">
        <v>279886635</v>
      </c>
      <c r="G17" s="6">
        <v>1740353289.0599999</v>
      </c>
      <c r="H17" s="200" t="s">
        <v>279</v>
      </c>
      <c r="I17" s="104"/>
      <c r="J17" s="105"/>
      <c r="K17" s="7"/>
      <c r="L17" s="7"/>
      <c r="M17" s="7"/>
      <c r="N17" s="7"/>
      <c r="O17" s="7"/>
      <c r="P17" s="7"/>
      <c r="Q17" s="7"/>
      <c r="R17" s="7"/>
    </row>
    <row r="18" spans="1:18" s="9" customFormat="1" ht="17.45" customHeight="1" outlineLevel="1" thickBot="1" x14ac:dyDescent="0.25">
      <c r="A18" s="18" t="s">
        <v>17</v>
      </c>
      <c r="B18" s="20" t="s">
        <v>18</v>
      </c>
      <c r="C18" s="66" t="s">
        <v>74</v>
      </c>
      <c r="D18" s="192" t="s">
        <v>279</v>
      </c>
      <c r="E18" s="88" t="s">
        <v>19</v>
      </c>
      <c r="F18" s="155">
        <v>1000000000</v>
      </c>
      <c r="G18" s="21">
        <v>1000000000</v>
      </c>
      <c r="H18" s="200" t="s">
        <v>279</v>
      </c>
      <c r="I18" s="104"/>
      <c r="J18" s="105"/>
      <c r="K18" s="7"/>
      <c r="L18" s="7"/>
      <c r="M18" s="7"/>
      <c r="N18" s="7"/>
      <c r="O18" s="7"/>
      <c r="P18" s="7"/>
      <c r="Q18" s="7"/>
      <c r="R18" s="7"/>
    </row>
    <row r="19" spans="1:18" s="82" customFormat="1" x14ac:dyDescent="0.2">
      <c r="A19" s="235">
        <v>2007</v>
      </c>
      <c r="B19" s="236"/>
      <c r="C19" s="236"/>
      <c r="D19" s="236"/>
      <c r="E19" s="236"/>
      <c r="F19" s="236"/>
      <c r="G19" s="64">
        <f>G20+G21+G22+G23</f>
        <v>5891795600</v>
      </c>
      <c r="H19" s="64"/>
      <c r="I19" s="102"/>
      <c r="J19" s="72"/>
      <c r="K19" s="83"/>
      <c r="L19" s="83"/>
      <c r="M19" s="83"/>
      <c r="N19" s="83"/>
      <c r="O19" s="83"/>
      <c r="P19" s="83"/>
      <c r="Q19" s="83"/>
      <c r="R19" s="83"/>
    </row>
    <row r="20" spans="1:18" s="8" customFormat="1" ht="42" outlineLevel="1" x14ac:dyDescent="0.2">
      <c r="A20" s="243" t="s">
        <v>20</v>
      </c>
      <c r="B20" s="228" t="s">
        <v>11</v>
      </c>
      <c r="C20" s="10" t="s">
        <v>88</v>
      </c>
      <c r="D20" s="192" t="s">
        <v>279</v>
      </c>
      <c r="E20" s="197" t="s">
        <v>4</v>
      </c>
      <c r="F20" s="156">
        <v>465000000</v>
      </c>
      <c r="G20" s="6">
        <v>2348250000</v>
      </c>
      <c r="H20" s="200" t="s">
        <v>279</v>
      </c>
      <c r="I20" s="104"/>
      <c r="J20" s="105"/>
      <c r="K20" s="7"/>
      <c r="L20" s="7"/>
      <c r="M20" s="7"/>
      <c r="N20" s="7"/>
      <c r="O20" s="7"/>
      <c r="P20" s="7"/>
      <c r="Q20" s="7"/>
      <c r="R20" s="7"/>
    </row>
    <row r="21" spans="1:18" s="8" customFormat="1" ht="42" outlineLevel="1" x14ac:dyDescent="0.2">
      <c r="A21" s="244"/>
      <c r="B21" s="230"/>
      <c r="C21" s="10" t="s">
        <v>88</v>
      </c>
      <c r="D21" s="192" t="s">
        <v>279</v>
      </c>
      <c r="E21" s="86" t="s">
        <v>4</v>
      </c>
      <c r="F21" s="151">
        <v>465000000</v>
      </c>
      <c r="G21" s="6">
        <v>2348250000</v>
      </c>
      <c r="H21" s="200" t="s">
        <v>279</v>
      </c>
      <c r="I21" s="104"/>
      <c r="J21" s="105"/>
      <c r="K21" s="7"/>
      <c r="L21" s="7"/>
      <c r="M21" s="7"/>
      <c r="N21" s="7"/>
      <c r="O21" s="7"/>
      <c r="P21" s="7"/>
      <c r="Q21" s="7"/>
      <c r="R21" s="7"/>
    </row>
    <row r="22" spans="1:18" s="82" customFormat="1" ht="21" outlineLevel="1" x14ac:dyDescent="0.2">
      <c r="A22" s="11" t="s">
        <v>2</v>
      </c>
      <c r="B22" s="10" t="s">
        <v>21</v>
      </c>
      <c r="C22" s="10" t="s">
        <v>70</v>
      </c>
      <c r="D22" s="192" t="s">
        <v>279</v>
      </c>
      <c r="E22" s="197" t="s">
        <v>13</v>
      </c>
      <c r="F22" s="156">
        <v>26000000</v>
      </c>
      <c r="G22" s="6">
        <v>195295600</v>
      </c>
      <c r="H22" s="200" t="s">
        <v>279</v>
      </c>
      <c r="I22" s="102"/>
      <c r="J22" s="72"/>
      <c r="K22" s="83"/>
      <c r="L22" s="83"/>
      <c r="M22" s="83"/>
      <c r="N22" s="83"/>
      <c r="O22" s="83"/>
      <c r="P22" s="83"/>
      <c r="Q22" s="83"/>
      <c r="R22" s="83"/>
    </row>
    <row r="23" spans="1:18" s="8" customFormat="1" ht="13.5" outlineLevel="1" thickBot="1" x14ac:dyDescent="0.25">
      <c r="A23" s="67" t="s">
        <v>17</v>
      </c>
      <c r="B23" s="66" t="s">
        <v>18</v>
      </c>
      <c r="C23" s="66" t="s">
        <v>74</v>
      </c>
      <c r="D23" s="192" t="s">
        <v>279</v>
      </c>
      <c r="E23" s="88" t="s">
        <v>19</v>
      </c>
      <c r="F23" s="155">
        <v>1000000000</v>
      </c>
      <c r="G23" s="21">
        <v>1000000000</v>
      </c>
      <c r="H23" s="200" t="s">
        <v>279</v>
      </c>
      <c r="I23" s="104"/>
      <c r="J23" s="105"/>
      <c r="K23" s="7"/>
      <c r="L23" s="7"/>
      <c r="M23" s="7"/>
      <c r="N23" s="7"/>
      <c r="O23" s="7"/>
      <c r="P23" s="7"/>
      <c r="Q23" s="7"/>
      <c r="R23" s="7"/>
    </row>
    <row r="24" spans="1:18" s="82" customFormat="1" x14ac:dyDescent="0.2">
      <c r="A24" s="235">
        <v>2008</v>
      </c>
      <c r="B24" s="236"/>
      <c r="C24" s="236"/>
      <c r="D24" s="236"/>
      <c r="E24" s="236"/>
      <c r="F24" s="236"/>
      <c r="G24" s="64">
        <f>G25</f>
        <v>1000000000</v>
      </c>
      <c r="H24" s="64"/>
      <c r="I24" s="102"/>
      <c r="J24" s="72"/>
      <c r="K24" s="83"/>
      <c r="L24" s="83"/>
      <c r="M24" s="83"/>
      <c r="N24" s="83"/>
      <c r="O24" s="83"/>
      <c r="P24" s="83"/>
      <c r="Q24" s="83"/>
      <c r="R24" s="83"/>
    </row>
    <row r="25" spans="1:18" s="82" customFormat="1" ht="13.5" outlineLevel="1" thickBot="1" x14ac:dyDescent="0.25">
      <c r="A25" s="67" t="s">
        <v>17</v>
      </c>
      <c r="B25" s="66" t="s">
        <v>18</v>
      </c>
      <c r="C25" s="68" t="s">
        <v>74</v>
      </c>
      <c r="D25" s="192" t="s">
        <v>279</v>
      </c>
      <c r="E25" s="88" t="s">
        <v>19</v>
      </c>
      <c r="F25" s="155">
        <v>1000000000</v>
      </c>
      <c r="G25" s="21">
        <v>1000000000</v>
      </c>
      <c r="H25" s="200" t="s">
        <v>279</v>
      </c>
      <c r="I25" s="102"/>
      <c r="J25" s="72"/>
      <c r="K25" s="83"/>
      <c r="L25" s="83"/>
      <c r="M25" s="83"/>
      <c r="N25" s="83"/>
      <c r="O25" s="83"/>
      <c r="P25" s="83"/>
      <c r="Q25" s="83"/>
      <c r="R25" s="83"/>
    </row>
    <row r="26" spans="1:18" s="82" customFormat="1" x14ac:dyDescent="0.2">
      <c r="A26" s="235">
        <v>2009</v>
      </c>
      <c r="B26" s="236"/>
      <c r="C26" s="236"/>
      <c r="D26" s="236"/>
      <c r="E26" s="236"/>
      <c r="F26" s="236"/>
      <c r="G26" s="64">
        <f>G27+G28+G29+G30+G31+G32+G33+G34+G35+G36+G37+G38+G39+G40</f>
        <v>32110451857.849998</v>
      </c>
      <c r="H26" s="64"/>
      <c r="I26" s="102"/>
      <c r="J26" s="72"/>
      <c r="K26" s="83"/>
      <c r="L26" s="83"/>
      <c r="M26" s="83"/>
      <c r="N26" s="83"/>
      <c r="O26" s="83"/>
      <c r="P26" s="83"/>
      <c r="Q26" s="83"/>
      <c r="R26" s="83"/>
    </row>
    <row r="27" spans="1:18" outlineLevel="1" x14ac:dyDescent="0.2">
      <c r="A27" s="41" t="s">
        <v>22</v>
      </c>
      <c r="B27" s="30" t="s">
        <v>23</v>
      </c>
      <c r="C27" s="30" t="s">
        <v>174</v>
      </c>
      <c r="D27" s="192" t="s">
        <v>279</v>
      </c>
      <c r="E27" s="90" t="s">
        <v>4</v>
      </c>
      <c r="F27" s="152">
        <v>292433560</v>
      </c>
      <c r="G27" s="43">
        <v>2333795268.9299998</v>
      </c>
      <c r="H27" s="200" t="s">
        <v>279</v>
      </c>
    </row>
    <row r="28" spans="1:18" s="8" customFormat="1" outlineLevel="1" x14ac:dyDescent="0.2">
      <c r="A28" s="4" t="s">
        <v>24</v>
      </c>
      <c r="B28" s="5" t="s">
        <v>11</v>
      </c>
      <c r="C28" s="30" t="s">
        <v>173</v>
      </c>
      <c r="D28" s="192" t="s">
        <v>279</v>
      </c>
      <c r="E28" s="86" t="s">
        <v>4</v>
      </c>
      <c r="F28" s="151">
        <v>465000000</v>
      </c>
      <c r="G28" s="6">
        <v>3580500000</v>
      </c>
      <c r="H28" s="200" t="s">
        <v>279</v>
      </c>
      <c r="I28" s="104"/>
      <c r="J28" s="105"/>
      <c r="K28" s="7"/>
      <c r="L28" s="7"/>
      <c r="M28" s="7"/>
      <c r="N28" s="7"/>
      <c r="O28" s="7"/>
      <c r="P28" s="7"/>
      <c r="Q28" s="7"/>
      <c r="R28" s="7"/>
    </row>
    <row r="29" spans="1:18" outlineLevel="1" x14ac:dyDescent="0.2">
      <c r="A29" s="41" t="s">
        <v>24</v>
      </c>
      <c r="B29" s="30" t="s">
        <v>25</v>
      </c>
      <c r="C29" s="30" t="s">
        <v>25</v>
      </c>
      <c r="D29" s="192" t="s">
        <v>279</v>
      </c>
      <c r="E29" s="90" t="s">
        <v>4</v>
      </c>
      <c r="F29" s="152">
        <v>300000</v>
      </c>
      <c r="G29" s="43">
        <v>2404440</v>
      </c>
      <c r="H29" s="200" t="s">
        <v>279</v>
      </c>
    </row>
    <row r="30" spans="1:18" s="8" customFormat="1" ht="42" outlineLevel="1" x14ac:dyDescent="0.2">
      <c r="A30" s="4" t="s">
        <v>26</v>
      </c>
      <c r="B30" s="5" t="s">
        <v>11</v>
      </c>
      <c r="C30" s="5" t="s">
        <v>88</v>
      </c>
      <c r="D30" s="192" t="s">
        <v>279</v>
      </c>
      <c r="E30" s="86" t="s">
        <v>19</v>
      </c>
      <c r="F30" s="157">
        <v>2100000000</v>
      </c>
      <c r="G30" s="6">
        <v>2100000000</v>
      </c>
      <c r="H30" s="200" t="s">
        <v>279</v>
      </c>
      <c r="I30" s="104"/>
      <c r="J30" s="105"/>
      <c r="K30" s="7"/>
      <c r="L30" s="7"/>
      <c r="M30" s="7"/>
      <c r="N30" s="7"/>
      <c r="O30" s="7"/>
      <c r="P30" s="7"/>
      <c r="Q30" s="7"/>
      <c r="R30" s="7"/>
    </row>
    <row r="31" spans="1:18" s="8" customFormat="1" ht="31.5" outlineLevel="1" x14ac:dyDescent="0.2">
      <c r="A31" s="4" t="s">
        <v>26</v>
      </c>
      <c r="B31" s="5" t="s">
        <v>27</v>
      </c>
      <c r="C31" s="5" t="s">
        <v>172</v>
      </c>
      <c r="D31" s="192" t="s">
        <v>279</v>
      </c>
      <c r="E31" s="86" t="s">
        <v>13</v>
      </c>
      <c r="F31" s="157">
        <v>17000000</v>
      </c>
      <c r="G31" s="6">
        <v>200469474</v>
      </c>
      <c r="H31" s="200" t="s">
        <v>279</v>
      </c>
      <c r="I31" s="104"/>
      <c r="J31" s="105"/>
      <c r="K31" s="7"/>
      <c r="L31" s="7"/>
      <c r="M31" s="7"/>
      <c r="N31" s="7"/>
      <c r="O31" s="7"/>
      <c r="P31" s="7"/>
      <c r="Q31" s="7"/>
      <c r="R31" s="7"/>
    </row>
    <row r="32" spans="1:18" ht="52.5" outlineLevel="1" x14ac:dyDescent="0.2">
      <c r="A32" s="44" t="s">
        <v>28</v>
      </c>
      <c r="B32" s="190" t="s">
        <v>29</v>
      </c>
      <c r="C32" s="42" t="s">
        <v>78</v>
      </c>
      <c r="D32" s="192" t="s">
        <v>279</v>
      </c>
      <c r="E32" s="91" t="s">
        <v>19</v>
      </c>
      <c r="F32" s="153">
        <v>1620000000</v>
      </c>
      <c r="G32" s="43">
        <v>1620000000</v>
      </c>
      <c r="H32" s="200" t="s">
        <v>279</v>
      </c>
    </row>
    <row r="33" spans="1:18" s="8" customFormat="1" ht="42" outlineLevel="1" x14ac:dyDescent="0.2">
      <c r="A33" s="13" t="s">
        <v>30</v>
      </c>
      <c r="B33" s="192" t="s">
        <v>11</v>
      </c>
      <c r="C33" s="192" t="s">
        <v>88</v>
      </c>
      <c r="D33" s="192" t="s">
        <v>279</v>
      </c>
      <c r="E33" s="87" t="s">
        <v>19</v>
      </c>
      <c r="F33" s="157">
        <v>1619564450.8199999</v>
      </c>
      <c r="G33" s="6">
        <v>1619564450.8199999</v>
      </c>
      <c r="H33" s="200" t="s">
        <v>279</v>
      </c>
      <c r="I33" s="104"/>
      <c r="J33" s="105"/>
      <c r="K33" s="7"/>
      <c r="L33" s="7"/>
      <c r="M33" s="7"/>
      <c r="N33" s="7"/>
      <c r="O33" s="7"/>
      <c r="P33" s="7"/>
      <c r="Q33" s="7"/>
      <c r="R33" s="7"/>
    </row>
    <row r="34" spans="1:18" ht="52.5" outlineLevel="1" x14ac:dyDescent="0.2">
      <c r="A34" s="41" t="s">
        <v>31</v>
      </c>
      <c r="B34" s="30" t="s">
        <v>32</v>
      </c>
      <c r="C34" s="30" t="s">
        <v>78</v>
      </c>
      <c r="D34" s="192" t="s">
        <v>279</v>
      </c>
      <c r="E34" s="90" t="s">
        <v>19</v>
      </c>
      <c r="F34" s="154">
        <v>858000000</v>
      </c>
      <c r="G34" s="43">
        <v>858000000</v>
      </c>
      <c r="H34" s="200" t="s">
        <v>279</v>
      </c>
    </row>
    <row r="35" spans="1:18" ht="21" outlineLevel="1" x14ac:dyDescent="0.2">
      <c r="A35" s="41" t="s">
        <v>33</v>
      </c>
      <c r="B35" s="30" t="s">
        <v>34</v>
      </c>
      <c r="C35" s="30" t="s">
        <v>171</v>
      </c>
      <c r="D35" s="192" t="s">
        <v>279</v>
      </c>
      <c r="E35" s="90" t="s">
        <v>4</v>
      </c>
      <c r="F35" s="154">
        <v>1595017000</v>
      </c>
      <c r="G35" s="43">
        <v>12783742251.6</v>
      </c>
      <c r="H35" s="200" t="s">
        <v>279</v>
      </c>
    </row>
    <row r="36" spans="1:18" s="8" customFormat="1" ht="52.5" outlineLevel="1" x14ac:dyDescent="0.2">
      <c r="A36" s="4" t="s">
        <v>35</v>
      </c>
      <c r="B36" s="5" t="s">
        <v>11</v>
      </c>
      <c r="C36" s="5" t="s">
        <v>170</v>
      </c>
      <c r="D36" s="192" t="s">
        <v>279</v>
      </c>
      <c r="E36" s="86" t="s">
        <v>19</v>
      </c>
      <c r="F36" s="158">
        <v>737202172.5</v>
      </c>
      <c r="G36" s="6">
        <v>737202172.5</v>
      </c>
      <c r="H36" s="200" t="s">
        <v>279</v>
      </c>
      <c r="I36" s="104"/>
      <c r="J36" s="105"/>
      <c r="K36" s="7"/>
      <c r="L36" s="7"/>
      <c r="M36" s="7"/>
      <c r="N36" s="7"/>
      <c r="O36" s="7"/>
      <c r="P36" s="7"/>
      <c r="Q36" s="7"/>
      <c r="R36" s="7"/>
    </row>
    <row r="37" spans="1:18" s="8" customFormat="1" ht="52.5" outlineLevel="1" x14ac:dyDescent="0.2">
      <c r="A37" s="4" t="s">
        <v>35</v>
      </c>
      <c r="B37" s="5" t="s">
        <v>11</v>
      </c>
      <c r="C37" s="5" t="s">
        <v>170</v>
      </c>
      <c r="D37" s="192" t="s">
        <v>279</v>
      </c>
      <c r="E37" s="86" t="s">
        <v>19</v>
      </c>
      <c r="F37" s="157">
        <v>980000000</v>
      </c>
      <c r="G37" s="6">
        <v>980000000</v>
      </c>
      <c r="H37" s="200" t="s">
        <v>279</v>
      </c>
      <c r="I37" s="104"/>
      <c r="J37" s="105"/>
      <c r="K37" s="7"/>
      <c r="L37" s="7"/>
      <c r="M37" s="7"/>
      <c r="N37" s="7"/>
      <c r="O37" s="7"/>
      <c r="P37" s="7"/>
      <c r="Q37" s="7"/>
      <c r="R37" s="7"/>
    </row>
    <row r="38" spans="1:18" ht="21" outlineLevel="1" x14ac:dyDescent="0.2">
      <c r="A38" s="41" t="s">
        <v>35</v>
      </c>
      <c r="B38" s="30" t="s">
        <v>34</v>
      </c>
      <c r="C38" s="30" t="s">
        <v>25</v>
      </c>
      <c r="D38" s="5" t="s">
        <v>274</v>
      </c>
      <c r="E38" s="90" t="s">
        <v>19</v>
      </c>
      <c r="F38" s="159">
        <v>3691756530</v>
      </c>
      <c r="G38" s="43">
        <v>3691756530</v>
      </c>
      <c r="H38" s="201" t="s">
        <v>274</v>
      </c>
    </row>
    <row r="39" spans="1:18" s="8" customFormat="1" ht="21" outlineLevel="1" x14ac:dyDescent="0.2">
      <c r="A39" s="4" t="s">
        <v>36</v>
      </c>
      <c r="B39" s="5" t="s">
        <v>37</v>
      </c>
      <c r="C39" s="5" t="s">
        <v>169</v>
      </c>
      <c r="D39" s="192" t="s">
        <v>279</v>
      </c>
      <c r="E39" s="86" t="s">
        <v>13</v>
      </c>
      <c r="F39" s="157">
        <v>50000000</v>
      </c>
      <c r="G39" s="6">
        <v>600669900</v>
      </c>
      <c r="H39" s="200" t="s">
        <v>279</v>
      </c>
      <c r="I39" s="104"/>
      <c r="J39" s="105"/>
      <c r="K39" s="7"/>
      <c r="L39" s="7"/>
      <c r="M39" s="7"/>
      <c r="N39" s="7"/>
      <c r="O39" s="7"/>
      <c r="P39" s="7"/>
      <c r="Q39" s="7"/>
      <c r="R39" s="7"/>
    </row>
    <row r="40" spans="1:18" s="8" customFormat="1" ht="32.25" outlineLevel="1" thickBot="1" x14ac:dyDescent="0.25">
      <c r="A40" s="18" t="s">
        <v>38</v>
      </c>
      <c r="B40" s="20" t="s">
        <v>27</v>
      </c>
      <c r="C40" s="52" t="s">
        <v>168</v>
      </c>
      <c r="D40" s="192" t="s">
        <v>279</v>
      </c>
      <c r="E40" s="88" t="s">
        <v>13</v>
      </c>
      <c r="F40" s="160">
        <v>85000000</v>
      </c>
      <c r="G40" s="21">
        <v>1002347370</v>
      </c>
      <c r="H40" s="200" t="s">
        <v>279</v>
      </c>
      <c r="I40" s="104"/>
      <c r="J40" s="105"/>
      <c r="K40" s="7"/>
      <c r="L40" s="7"/>
      <c r="M40" s="7"/>
      <c r="N40" s="7"/>
      <c r="O40" s="7"/>
      <c r="P40" s="7"/>
      <c r="Q40" s="7"/>
      <c r="R40" s="7"/>
    </row>
    <row r="41" spans="1:18" s="82" customFormat="1" x14ac:dyDescent="0.2">
      <c r="A41" s="235">
        <v>2010</v>
      </c>
      <c r="B41" s="236"/>
      <c r="C41" s="236"/>
      <c r="D41" s="236"/>
      <c r="E41" s="236"/>
      <c r="F41" s="236"/>
      <c r="G41" s="65">
        <f>SUM(G42:G44)</f>
        <v>10074258180</v>
      </c>
      <c r="H41" s="65"/>
      <c r="I41" s="102"/>
      <c r="J41" s="72"/>
      <c r="K41" s="83"/>
      <c r="L41" s="83"/>
      <c r="M41" s="83"/>
      <c r="N41" s="83"/>
      <c r="O41" s="83"/>
      <c r="P41" s="83"/>
      <c r="Q41" s="83"/>
      <c r="R41" s="83"/>
    </row>
    <row r="42" spans="1:18" s="82" customFormat="1" ht="52.5" outlineLevel="1" x14ac:dyDescent="0.2">
      <c r="A42" s="14" t="s">
        <v>39</v>
      </c>
      <c r="B42" s="15" t="s">
        <v>40</v>
      </c>
      <c r="C42" s="10" t="s">
        <v>162</v>
      </c>
      <c r="D42" s="192" t="s">
        <v>279</v>
      </c>
      <c r="E42" s="197" t="s">
        <v>4</v>
      </c>
      <c r="F42" s="156">
        <v>568000000</v>
      </c>
      <c r="G42" s="12">
        <v>4497821600</v>
      </c>
      <c r="H42" s="200" t="s">
        <v>279</v>
      </c>
      <c r="I42" s="102"/>
      <c r="J42" s="72"/>
      <c r="K42" s="83"/>
      <c r="L42" s="83"/>
      <c r="M42" s="83"/>
      <c r="N42" s="83"/>
      <c r="O42" s="83"/>
      <c r="P42" s="83"/>
      <c r="Q42" s="83"/>
      <c r="R42" s="83"/>
    </row>
    <row r="43" spans="1:18" s="82" customFormat="1" ht="52.5" outlineLevel="1" x14ac:dyDescent="0.2">
      <c r="A43" s="16" t="s">
        <v>41</v>
      </c>
      <c r="B43" s="17" t="s">
        <v>11</v>
      </c>
      <c r="C43" s="5" t="s">
        <v>166</v>
      </c>
      <c r="D43" s="192" t="s">
        <v>279</v>
      </c>
      <c r="E43" s="86" t="s">
        <v>4</v>
      </c>
      <c r="F43" s="151">
        <v>440800000</v>
      </c>
      <c r="G43" s="6">
        <v>3499378960</v>
      </c>
      <c r="H43" s="200" t="s">
        <v>279</v>
      </c>
      <c r="I43" s="102"/>
      <c r="J43" s="72"/>
      <c r="K43" s="83"/>
      <c r="L43" s="83"/>
      <c r="M43" s="83"/>
      <c r="N43" s="83"/>
      <c r="O43" s="83"/>
      <c r="P43" s="83"/>
      <c r="Q43" s="83"/>
      <c r="R43" s="83"/>
    </row>
    <row r="44" spans="1:18" s="23" customFormat="1" ht="32.25" outlineLevel="1" thickBot="1" x14ac:dyDescent="0.25">
      <c r="A44" s="18" t="s">
        <v>42</v>
      </c>
      <c r="B44" s="19" t="s">
        <v>43</v>
      </c>
      <c r="C44" s="20" t="s">
        <v>167</v>
      </c>
      <c r="D44" s="192" t="s">
        <v>279</v>
      </c>
      <c r="E44" s="88" t="s">
        <v>4</v>
      </c>
      <c r="F44" s="155">
        <v>260950000</v>
      </c>
      <c r="G44" s="21">
        <v>2077057620</v>
      </c>
      <c r="H44" s="200" t="s">
        <v>279</v>
      </c>
      <c r="I44" s="102"/>
      <c r="J44" s="106"/>
      <c r="K44" s="22"/>
      <c r="L44" s="22"/>
      <c r="M44" s="22"/>
      <c r="N44" s="22"/>
      <c r="O44" s="22"/>
      <c r="P44" s="22"/>
      <c r="Q44" s="22"/>
      <c r="R44" s="22"/>
    </row>
    <row r="45" spans="1:18" s="82" customFormat="1" x14ac:dyDescent="0.2">
      <c r="A45" s="235">
        <v>2011</v>
      </c>
      <c r="B45" s="236"/>
      <c r="C45" s="236"/>
      <c r="D45" s="236"/>
      <c r="E45" s="236"/>
      <c r="F45" s="236"/>
      <c r="G45" s="65">
        <f>G46+G47+G48+G49+G50</f>
        <v>12842172100</v>
      </c>
      <c r="H45" s="65"/>
      <c r="I45" s="102"/>
      <c r="J45" s="72"/>
      <c r="K45" s="83"/>
      <c r="L45" s="83"/>
      <c r="M45" s="83"/>
      <c r="N45" s="83"/>
      <c r="O45" s="83"/>
      <c r="P45" s="83"/>
      <c r="Q45" s="83"/>
      <c r="R45" s="83"/>
    </row>
    <row r="46" spans="1:18" s="23" customFormat="1" ht="63" outlineLevel="1" x14ac:dyDescent="0.2">
      <c r="A46" s="27" t="s">
        <v>39</v>
      </c>
      <c r="B46" s="28" t="s">
        <v>44</v>
      </c>
      <c r="C46" s="29" t="s">
        <v>75</v>
      </c>
      <c r="D46" s="192" t="s">
        <v>279</v>
      </c>
      <c r="E46" s="194" t="s">
        <v>4</v>
      </c>
      <c r="F46" s="161">
        <v>690000000</v>
      </c>
      <c r="G46" s="6">
        <v>5496126000</v>
      </c>
      <c r="H46" s="200" t="s">
        <v>279</v>
      </c>
      <c r="I46" s="102" t="s">
        <v>283</v>
      </c>
      <c r="J46" s="106"/>
      <c r="K46" s="22"/>
      <c r="L46" s="22"/>
      <c r="M46" s="22"/>
      <c r="N46" s="22"/>
      <c r="O46" s="22"/>
      <c r="P46" s="22"/>
      <c r="Q46" s="22"/>
      <c r="R46" s="22"/>
    </row>
    <row r="47" spans="1:18" s="82" customFormat="1" ht="31.5" outlineLevel="1" x14ac:dyDescent="0.2">
      <c r="A47" s="4" t="s">
        <v>46</v>
      </c>
      <c r="B47" s="5" t="s">
        <v>11</v>
      </c>
      <c r="C47" s="5" t="s">
        <v>71</v>
      </c>
      <c r="D47" s="192" t="s">
        <v>279</v>
      </c>
      <c r="E47" s="86" t="s">
        <v>4</v>
      </c>
      <c r="F47" s="162">
        <v>376000000</v>
      </c>
      <c r="G47" s="6">
        <v>2997133600</v>
      </c>
      <c r="H47" s="200" t="s">
        <v>279</v>
      </c>
      <c r="I47" s="102"/>
      <c r="J47" s="72"/>
      <c r="K47" s="83"/>
      <c r="L47" s="83"/>
      <c r="M47" s="83"/>
      <c r="N47" s="83"/>
      <c r="O47" s="83"/>
      <c r="P47" s="83"/>
      <c r="Q47" s="83"/>
      <c r="R47" s="83"/>
    </row>
    <row r="48" spans="1:18" ht="31.5" outlineLevel="1" x14ac:dyDescent="0.2">
      <c r="A48" s="41" t="s">
        <v>46</v>
      </c>
      <c r="B48" s="42" t="s">
        <v>47</v>
      </c>
      <c r="C48" s="42" t="s">
        <v>89</v>
      </c>
      <c r="D48" s="192" t="s">
        <v>279</v>
      </c>
      <c r="E48" s="90" t="s">
        <v>4</v>
      </c>
      <c r="F48" s="163">
        <v>260000000</v>
      </c>
      <c r="G48" s="43">
        <v>2073682000</v>
      </c>
      <c r="H48" s="200" t="s">
        <v>279</v>
      </c>
    </row>
    <row r="49" spans="1:18" s="82" customFormat="1" outlineLevel="1" x14ac:dyDescent="0.2">
      <c r="A49" s="25" t="s">
        <v>14</v>
      </c>
      <c r="B49" s="196" t="s">
        <v>15</v>
      </c>
      <c r="C49" s="196" t="s">
        <v>54</v>
      </c>
      <c r="D49" s="5" t="s">
        <v>274</v>
      </c>
      <c r="E49" s="193" t="s">
        <v>4</v>
      </c>
      <c r="F49" s="164">
        <v>200000000</v>
      </c>
      <c r="G49" s="6">
        <v>1596140000</v>
      </c>
      <c r="H49" s="201" t="s">
        <v>274</v>
      </c>
      <c r="I49" s="102"/>
      <c r="J49" s="72"/>
      <c r="K49" s="83"/>
      <c r="L49" s="83"/>
      <c r="M49" s="83"/>
      <c r="N49" s="83"/>
      <c r="O49" s="83"/>
      <c r="P49" s="83"/>
      <c r="Q49" s="83"/>
      <c r="R49" s="83"/>
    </row>
    <row r="50" spans="1:18" s="82" customFormat="1" ht="21.75" outlineLevel="1" thickBot="1" x14ac:dyDescent="0.25">
      <c r="A50" s="18" t="s">
        <v>124</v>
      </c>
      <c r="B50" s="66" t="s">
        <v>48</v>
      </c>
      <c r="C50" s="66" t="s">
        <v>90</v>
      </c>
      <c r="D50" s="5" t="s">
        <v>274</v>
      </c>
      <c r="E50" s="88" t="s">
        <v>4</v>
      </c>
      <c r="F50" s="165">
        <v>85000000</v>
      </c>
      <c r="G50" s="21">
        <v>679090500</v>
      </c>
      <c r="H50" s="201" t="s">
        <v>274</v>
      </c>
      <c r="I50" s="102"/>
      <c r="J50" s="72"/>
      <c r="K50" s="83"/>
      <c r="L50" s="83"/>
      <c r="M50" s="83"/>
      <c r="N50" s="83"/>
      <c r="O50" s="83"/>
      <c r="P50" s="83"/>
      <c r="Q50" s="83"/>
      <c r="R50" s="83"/>
    </row>
    <row r="51" spans="1:18" s="82" customFormat="1" x14ac:dyDescent="0.2">
      <c r="A51" s="238">
        <v>2012</v>
      </c>
      <c r="B51" s="239"/>
      <c r="C51" s="239"/>
      <c r="D51" s="239"/>
      <c r="E51" s="239"/>
      <c r="F51" s="239"/>
      <c r="G51" s="64">
        <f>G52+G53+G54+G55+G56+G57+G58+G59</f>
        <v>75349704678.505859</v>
      </c>
      <c r="H51" s="64"/>
      <c r="I51" s="102"/>
      <c r="J51" s="72"/>
      <c r="K51" s="83"/>
      <c r="L51" s="83"/>
      <c r="M51" s="83"/>
      <c r="N51" s="83"/>
      <c r="O51" s="83"/>
      <c r="P51" s="83"/>
      <c r="Q51" s="83"/>
      <c r="R51" s="83"/>
    </row>
    <row r="52" spans="1:18" s="82" customFormat="1" ht="21" outlineLevel="1" x14ac:dyDescent="0.2">
      <c r="A52" s="4" t="s">
        <v>14</v>
      </c>
      <c r="B52" s="192" t="s">
        <v>15</v>
      </c>
      <c r="C52" s="192" t="s">
        <v>164</v>
      </c>
      <c r="D52" s="5" t="s">
        <v>274</v>
      </c>
      <c r="E52" s="193" t="s">
        <v>4</v>
      </c>
      <c r="F52" s="164">
        <v>150000000</v>
      </c>
      <c r="G52" s="6">
        <v>1198455000</v>
      </c>
      <c r="H52" s="201" t="s">
        <v>274</v>
      </c>
      <c r="I52" s="102"/>
      <c r="J52" s="72"/>
      <c r="K52" s="83"/>
      <c r="L52" s="83"/>
      <c r="M52" s="83"/>
      <c r="N52" s="83"/>
      <c r="O52" s="83"/>
      <c r="P52" s="83"/>
      <c r="Q52" s="83"/>
      <c r="R52" s="83"/>
    </row>
    <row r="53" spans="1:18" s="9" customFormat="1" outlineLevel="1" x14ac:dyDescent="0.2">
      <c r="A53" s="4" t="s">
        <v>17</v>
      </c>
      <c r="B53" s="5" t="s">
        <v>18</v>
      </c>
      <c r="C53" s="5" t="s">
        <v>74</v>
      </c>
      <c r="D53" s="192" t="s">
        <v>279</v>
      </c>
      <c r="E53" s="86" t="s">
        <v>19</v>
      </c>
      <c r="F53" s="151">
        <v>2000000000</v>
      </c>
      <c r="G53" s="6">
        <v>2000000000</v>
      </c>
      <c r="H53" s="200" t="s">
        <v>279</v>
      </c>
      <c r="I53" s="107">
        <v>41240</v>
      </c>
      <c r="J53" s="105"/>
      <c r="K53" s="7"/>
      <c r="L53" s="7"/>
      <c r="M53" s="7"/>
      <c r="N53" s="7"/>
      <c r="O53" s="7"/>
      <c r="P53" s="7"/>
      <c r="Q53" s="7"/>
      <c r="R53" s="7"/>
    </row>
    <row r="54" spans="1:18" s="82" customFormat="1" ht="57.75" customHeight="1" outlineLevel="1" x14ac:dyDescent="0.2">
      <c r="A54" s="14" t="s">
        <v>39</v>
      </c>
      <c r="B54" s="15" t="s">
        <v>40</v>
      </c>
      <c r="C54" s="36" t="s">
        <v>162</v>
      </c>
      <c r="D54" s="192" t="s">
        <v>279</v>
      </c>
      <c r="E54" s="197" t="s">
        <v>4</v>
      </c>
      <c r="F54" s="156">
        <v>550000000</v>
      </c>
      <c r="G54" s="6">
        <v>4396150000</v>
      </c>
      <c r="H54" s="200" t="s">
        <v>279</v>
      </c>
      <c r="I54" s="102"/>
      <c r="J54" s="72"/>
      <c r="K54" s="83"/>
      <c r="L54" s="83"/>
      <c r="M54" s="83"/>
      <c r="N54" s="83"/>
      <c r="O54" s="83"/>
      <c r="P54" s="83"/>
      <c r="Q54" s="83"/>
      <c r="R54" s="83"/>
    </row>
    <row r="55" spans="1:18" ht="21" outlineLevel="1" x14ac:dyDescent="0.2">
      <c r="A55" s="41" t="s">
        <v>49</v>
      </c>
      <c r="B55" s="30" t="s">
        <v>25</v>
      </c>
      <c r="C55" s="30" t="s">
        <v>163</v>
      </c>
      <c r="D55" s="192" t="s">
        <v>279</v>
      </c>
      <c r="E55" s="90" t="s">
        <v>4</v>
      </c>
      <c r="F55" s="152">
        <v>3656000000</v>
      </c>
      <c r="G55" s="43">
        <v>29222408000</v>
      </c>
      <c r="H55" s="200" t="s">
        <v>279</v>
      </c>
    </row>
    <row r="56" spans="1:18" ht="54.75" customHeight="1" outlineLevel="1" x14ac:dyDescent="0.2">
      <c r="A56" s="49" t="s">
        <v>45</v>
      </c>
      <c r="B56" s="50" t="s">
        <v>161</v>
      </c>
      <c r="C56" s="36" t="s">
        <v>275</v>
      </c>
      <c r="D56" s="5" t="s">
        <v>274</v>
      </c>
      <c r="E56" s="90" t="s">
        <v>4</v>
      </c>
      <c r="F56" s="166">
        <v>1500000000</v>
      </c>
      <c r="G56" s="43">
        <v>11989500000</v>
      </c>
      <c r="H56" s="201" t="s">
        <v>274</v>
      </c>
    </row>
    <row r="57" spans="1:18" ht="57" customHeight="1" outlineLevel="1" x14ac:dyDescent="0.2">
      <c r="A57" s="49" t="s">
        <v>45</v>
      </c>
      <c r="B57" s="50" t="s">
        <v>50</v>
      </c>
      <c r="C57" s="36" t="s">
        <v>276</v>
      </c>
      <c r="D57" s="36" t="s">
        <v>277</v>
      </c>
      <c r="E57" s="90" t="s">
        <v>4</v>
      </c>
      <c r="F57" s="166">
        <v>1500000000</v>
      </c>
      <c r="G57" s="43">
        <v>11989500000</v>
      </c>
      <c r="H57" s="202" t="s">
        <v>277</v>
      </c>
    </row>
    <row r="58" spans="1:18" s="82" customFormat="1" ht="25.5" customHeight="1" outlineLevel="1" x14ac:dyDescent="0.2">
      <c r="A58" s="14" t="s">
        <v>51</v>
      </c>
      <c r="B58" s="15" t="s">
        <v>52</v>
      </c>
      <c r="C58" s="10" t="s">
        <v>165</v>
      </c>
      <c r="D58" s="192" t="s">
        <v>279</v>
      </c>
      <c r="E58" s="86" t="s">
        <v>13</v>
      </c>
      <c r="F58" s="156">
        <v>53574689</v>
      </c>
      <c r="G58" s="6">
        <v>553691678.50586104</v>
      </c>
      <c r="H58" s="200" t="s">
        <v>279</v>
      </c>
      <c r="I58" s="102">
        <v>715923340</v>
      </c>
      <c r="J58" s="72"/>
      <c r="K58" s="83"/>
      <c r="L58" s="83"/>
      <c r="M58" s="83"/>
      <c r="N58" s="83"/>
      <c r="O58" s="83"/>
      <c r="P58" s="83"/>
      <c r="Q58" s="83"/>
      <c r="R58" s="83"/>
    </row>
    <row r="59" spans="1:18" s="82" customFormat="1" ht="74.25" outlineLevel="1" thickBot="1" x14ac:dyDescent="0.25">
      <c r="A59" s="31" t="s">
        <v>53</v>
      </c>
      <c r="B59" s="32" t="s">
        <v>11</v>
      </c>
      <c r="C59" s="20" t="s">
        <v>159</v>
      </c>
      <c r="D59" s="192" t="s">
        <v>279</v>
      </c>
      <c r="E59" s="88" t="s">
        <v>19</v>
      </c>
      <c r="F59" s="167">
        <v>14000000000</v>
      </c>
      <c r="G59" s="33">
        <v>14000000000</v>
      </c>
      <c r="H59" s="200" t="s">
        <v>279</v>
      </c>
      <c r="I59" s="108">
        <v>41268</v>
      </c>
      <c r="J59" s="72"/>
      <c r="K59" s="83"/>
      <c r="L59" s="83"/>
      <c r="M59" s="83"/>
      <c r="N59" s="83"/>
      <c r="O59" s="83"/>
      <c r="P59" s="83"/>
      <c r="Q59" s="83"/>
      <c r="R59" s="83"/>
    </row>
    <row r="60" spans="1:18" s="82" customFormat="1" x14ac:dyDescent="0.2">
      <c r="A60" s="235">
        <v>2013</v>
      </c>
      <c r="B60" s="236"/>
      <c r="C60" s="236"/>
      <c r="D60" s="236"/>
      <c r="E60" s="236"/>
      <c r="F60" s="236"/>
      <c r="G60" s="65">
        <f>SUM(G61:G70)</f>
        <v>21897517549</v>
      </c>
      <c r="H60" s="65"/>
      <c r="I60" s="102"/>
      <c r="J60" s="72"/>
      <c r="K60" s="83"/>
      <c r="L60" s="83"/>
      <c r="M60" s="83"/>
      <c r="N60" s="83"/>
      <c r="O60" s="83"/>
      <c r="P60" s="83"/>
      <c r="Q60" s="83"/>
      <c r="R60" s="83"/>
    </row>
    <row r="61" spans="1:18" s="82" customFormat="1" ht="84" outlineLevel="1" x14ac:dyDescent="0.2">
      <c r="A61" s="4" t="s">
        <v>53</v>
      </c>
      <c r="B61" s="5" t="s">
        <v>11</v>
      </c>
      <c r="C61" s="5" t="s">
        <v>160</v>
      </c>
      <c r="D61" s="192" t="s">
        <v>279</v>
      </c>
      <c r="E61" s="86" t="s">
        <v>19</v>
      </c>
      <c r="F61" s="168">
        <v>5000000000</v>
      </c>
      <c r="G61" s="35">
        <v>5000000000</v>
      </c>
      <c r="H61" s="200" t="s">
        <v>279</v>
      </c>
      <c r="I61" s="108">
        <v>41506</v>
      </c>
      <c r="J61" s="72"/>
      <c r="K61" s="83"/>
      <c r="L61" s="83"/>
      <c r="M61" s="83"/>
      <c r="N61" s="83"/>
      <c r="O61" s="83"/>
      <c r="P61" s="83"/>
      <c r="Q61" s="83"/>
      <c r="R61" s="83"/>
    </row>
    <row r="62" spans="1:18" s="82" customFormat="1" ht="31.5" outlineLevel="1" x14ac:dyDescent="0.2">
      <c r="A62" s="4" t="s">
        <v>35</v>
      </c>
      <c r="B62" s="5" t="s">
        <v>56</v>
      </c>
      <c r="C62" s="5" t="s">
        <v>72</v>
      </c>
      <c r="D62" s="192" t="s">
        <v>279</v>
      </c>
      <c r="E62" s="86" t="s">
        <v>19</v>
      </c>
      <c r="F62" s="168">
        <v>1500000000</v>
      </c>
      <c r="G62" s="35">
        <v>1500000000</v>
      </c>
      <c r="H62" s="200" t="s">
        <v>279</v>
      </c>
      <c r="I62" s="108">
        <v>41563</v>
      </c>
      <c r="J62" s="72"/>
      <c r="K62" s="83"/>
      <c r="L62" s="83"/>
      <c r="M62" s="83"/>
      <c r="N62" s="83"/>
      <c r="O62" s="83"/>
      <c r="P62" s="83"/>
      <c r="Q62" s="83"/>
      <c r="R62" s="83"/>
    </row>
    <row r="63" spans="1:18" s="83" customFormat="1" ht="31.5" outlineLevel="1" x14ac:dyDescent="0.2">
      <c r="A63" s="4" t="s">
        <v>62</v>
      </c>
      <c r="B63" s="5" t="s">
        <v>57</v>
      </c>
      <c r="C63" s="5" t="s">
        <v>73</v>
      </c>
      <c r="D63" s="192" t="s">
        <v>279</v>
      </c>
      <c r="E63" s="86" t="s">
        <v>19</v>
      </c>
      <c r="F63" s="168">
        <v>113500000</v>
      </c>
      <c r="G63" s="35">
        <v>113500000</v>
      </c>
      <c r="H63" s="200" t="s">
        <v>279</v>
      </c>
      <c r="I63" s="108">
        <v>41610</v>
      </c>
      <c r="J63" s="72"/>
    </row>
    <row r="64" spans="1:18" s="83" customFormat="1" outlineLevel="1" x14ac:dyDescent="0.2">
      <c r="A64" s="4" t="s">
        <v>66</v>
      </c>
      <c r="B64" s="5" t="s">
        <v>18</v>
      </c>
      <c r="C64" s="5" t="s">
        <v>74</v>
      </c>
      <c r="D64" s="192" t="s">
        <v>281</v>
      </c>
      <c r="E64" s="86" t="s">
        <v>19</v>
      </c>
      <c r="F64" s="168">
        <v>5000000000</v>
      </c>
      <c r="G64" s="35">
        <v>5000000000</v>
      </c>
      <c r="H64" s="200" t="s">
        <v>281</v>
      </c>
      <c r="I64" s="108">
        <v>41635</v>
      </c>
      <c r="J64" s="72"/>
    </row>
    <row r="65" spans="1:18" s="39" customFormat="1" outlineLevel="1" x14ac:dyDescent="0.2">
      <c r="A65" s="41" t="s">
        <v>65</v>
      </c>
      <c r="B65" s="30" t="s">
        <v>158</v>
      </c>
      <c r="C65" s="30" t="s">
        <v>65</v>
      </c>
      <c r="D65" s="30"/>
      <c r="E65" s="90" t="s">
        <v>19</v>
      </c>
      <c r="F65" s="169">
        <v>4800000000</v>
      </c>
      <c r="G65" s="77">
        <v>4800000000</v>
      </c>
      <c r="H65" s="203"/>
      <c r="I65" s="109">
        <v>41632</v>
      </c>
      <c r="J65" s="101"/>
    </row>
    <row r="66" spans="1:18" s="83" customFormat="1" ht="52.5" outlineLevel="1" x14ac:dyDescent="0.2">
      <c r="A66" s="4" t="s">
        <v>63</v>
      </c>
      <c r="B66" s="5" t="s">
        <v>58</v>
      </c>
      <c r="C66" s="5" t="s">
        <v>181</v>
      </c>
      <c r="D66" s="5" t="s">
        <v>277</v>
      </c>
      <c r="E66" s="86" t="s">
        <v>19</v>
      </c>
      <c r="F66" s="168">
        <v>644274031</v>
      </c>
      <c r="G66" s="35">
        <v>644274031</v>
      </c>
      <c r="H66" s="201" t="s">
        <v>277</v>
      </c>
      <c r="I66" s="108">
        <v>41638</v>
      </c>
      <c r="J66" s="72"/>
    </row>
    <row r="67" spans="1:18" s="83" customFormat="1" ht="31.5" outlineLevel="1" x14ac:dyDescent="0.2">
      <c r="A67" s="4" t="s">
        <v>62</v>
      </c>
      <c r="B67" s="5" t="s">
        <v>59</v>
      </c>
      <c r="C67" s="5" t="s">
        <v>182</v>
      </c>
      <c r="D67" s="192" t="s">
        <v>279</v>
      </c>
      <c r="E67" s="86" t="s">
        <v>19</v>
      </c>
      <c r="F67" s="168">
        <v>198843518</v>
      </c>
      <c r="G67" s="35">
        <v>198843518</v>
      </c>
      <c r="H67" s="200" t="s">
        <v>279</v>
      </c>
      <c r="I67" s="108">
        <v>41632</v>
      </c>
      <c r="J67" s="72"/>
    </row>
    <row r="68" spans="1:18" s="83" customFormat="1" ht="31.5" outlineLevel="1" x14ac:dyDescent="0.2">
      <c r="A68" s="4" t="s">
        <v>62</v>
      </c>
      <c r="B68" s="5" t="s">
        <v>60</v>
      </c>
      <c r="C68" s="5" t="s">
        <v>183</v>
      </c>
      <c r="D68" s="192" t="s">
        <v>279</v>
      </c>
      <c r="E68" s="86" t="s">
        <v>19</v>
      </c>
      <c r="F68" s="168">
        <v>36400000</v>
      </c>
      <c r="G68" s="35">
        <v>36400000</v>
      </c>
      <c r="H68" s="200" t="s">
        <v>279</v>
      </c>
      <c r="I68" s="108">
        <v>41638</v>
      </c>
      <c r="J68" s="72"/>
    </row>
    <row r="69" spans="1:18" s="83" customFormat="1" ht="31.5" outlineLevel="1" x14ac:dyDescent="0.2">
      <c r="A69" s="4" t="s">
        <v>62</v>
      </c>
      <c r="B69" s="5" t="s">
        <v>61</v>
      </c>
      <c r="C69" s="5" t="s">
        <v>184</v>
      </c>
      <c r="D69" s="5" t="s">
        <v>277</v>
      </c>
      <c r="E69" s="86" t="s">
        <v>19</v>
      </c>
      <c r="F69" s="168">
        <v>608000000</v>
      </c>
      <c r="G69" s="35">
        <v>608000000</v>
      </c>
      <c r="H69" s="201" t="s">
        <v>277</v>
      </c>
      <c r="I69" s="108">
        <v>41638</v>
      </c>
      <c r="J69" s="72"/>
    </row>
    <row r="70" spans="1:18" s="39" customFormat="1" ht="13.5" outlineLevel="1" thickBot="1" x14ac:dyDescent="0.25">
      <c r="A70" s="51" t="s">
        <v>64</v>
      </c>
      <c r="B70" s="52" t="s">
        <v>158</v>
      </c>
      <c r="C70" s="52" t="s">
        <v>185</v>
      </c>
      <c r="D70" s="192" t="s">
        <v>279</v>
      </c>
      <c r="E70" s="92" t="s">
        <v>4</v>
      </c>
      <c r="F70" s="170">
        <v>500000000</v>
      </c>
      <c r="G70" s="53">
        <v>3996500000</v>
      </c>
      <c r="H70" s="200" t="s">
        <v>279</v>
      </c>
      <c r="I70" s="100"/>
      <c r="J70" s="101"/>
    </row>
    <row r="71" spans="1:18" s="82" customFormat="1" x14ac:dyDescent="0.2">
      <c r="A71" s="235">
        <v>2014</v>
      </c>
      <c r="B71" s="236"/>
      <c r="C71" s="236"/>
      <c r="D71" s="236"/>
      <c r="E71" s="236"/>
      <c r="F71" s="236"/>
      <c r="G71" s="57">
        <f>G72+G73+G74+G75</f>
        <v>17378721382.651516</v>
      </c>
      <c r="H71" s="57"/>
      <c r="I71" s="102"/>
      <c r="J71" s="72"/>
      <c r="K71" s="83"/>
      <c r="L71" s="83"/>
      <c r="M71" s="83"/>
      <c r="N71" s="83"/>
      <c r="O71" s="83"/>
      <c r="P71" s="83"/>
      <c r="Q71" s="83"/>
      <c r="R71" s="83"/>
    </row>
    <row r="72" spans="1:18" s="83" customFormat="1" ht="21" outlineLevel="1" x14ac:dyDescent="0.2">
      <c r="A72" s="4" t="s">
        <v>82</v>
      </c>
      <c r="B72" s="5" t="s">
        <v>79</v>
      </c>
      <c r="C72" s="5" t="s">
        <v>91</v>
      </c>
      <c r="D72" s="5" t="s">
        <v>274</v>
      </c>
      <c r="E72" s="86" t="s">
        <v>13</v>
      </c>
      <c r="F72" s="168">
        <v>55000000</v>
      </c>
      <c r="G72" s="37">
        <v>898982700</v>
      </c>
      <c r="H72" s="201" t="s">
        <v>274</v>
      </c>
      <c r="I72" s="108">
        <v>41917</v>
      </c>
      <c r="J72" s="72"/>
    </row>
    <row r="73" spans="1:18" s="83" customFormat="1" ht="31.5" outlineLevel="1" x14ac:dyDescent="0.2">
      <c r="A73" s="4" t="s">
        <v>85</v>
      </c>
      <c r="B73" s="5" t="s">
        <v>80</v>
      </c>
      <c r="C73" s="5" t="s">
        <v>92</v>
      </c>
      <c r="D73" s="5" t="s">
        <v>274</v>
      </c>
      <c r="E73" s="86" t="s">
        <v>4</v>
      </c>
      <c r="F73" s="168">
        <v>372313538</v>
      </c>
      <c r="G73" s="37">
        <v>5867803582.651516</v>
      </c>
      <c r="H73" s="201" t="s">
        <v>274</v>
      </c>
      <c r="I73" s="102"/>
      <c r="J73" s="72"/>
    </row>
    <row r="74" spans="1:18" s="39" customFormat="1" ht="21" outlineLevel="1" x14ac:dyDescent="0.2">
      <c r="A74" s="41" t="s">
        <v>83</v>
      </c>
      <c r="B74" s="240" t="s">
        <v>81</v>
      </c>
      <c r="C74" s="240" t="s">
        <v>93</v>
      </c>
      <c r="D74" s="240" t="s">
        <v>274</v>
      </c>
      <c r="E74" s="90" t="s">
        <v>13</v>
      </c>
      <c r="F74" s="169">
        <v>300000000</v>
      </c>
      <c r="G74" s="54">
        <v>5811801300</v>
      </c>
      <c r="H74" s="207" t="s">
        <v>274</v>
      </c>
      <c r="I74" s="109">
        <v>41992</v>
      </c>
      <c r="J74" s="101"/>
    </row>
    <row r="75" spans="1:18" s="83" customFormat="1" ht="21.75" outlineLevel="1" thickBot="1" x14ac:dyDescent="0.25">
      <c r="A75" s="18" t="s">
        <v>84</v>
      </c>
      <c r="B75" s="237"/>
      <c r="C75" s="237"/>
      <c r="D75" s="241"/>
      <c r="E75" s="88" t="s">
        <v>13</v>
      </c>
      <c r="F75" s="171">
        <v>300000000</v>
      </c>
      <c r="G75" s="38">
        <v>4800133800</v>
      </c>
      <c r="H75" s="208"/>
      <c r="I75" s="108">
        <v>41774</v>
      </c>
      <c r="J75" s="72"/>
    </row>
    <row r="76" spans="1:18" s="82" customFormat="1" x14ac:dyDescent="0.2">
      <c r="A76" s="235">
        <v>2015</v>
      </c>
      <c r="B76" s="236"/>
      <c r="C76" s="236"/>
      <c r="D76" s="236"/>
      <c r="E76" s="236"/>
      <c r="F76" s="236"/>
      <c r="G76" s="57">
        <f>G77+G78+G79+G80</f>
        <v>12757756695.055071</v>
      </c>
      <c r="H76" s="57"/>
      <c r="I76" s="102"/>
      <c r="J76" s="72"/>
      <c r="K76" s="83"/>
      <c r="L76" s="83"/>
      <c r="M76" s="83"/>
      <c r="N76" s="83"/>
      <c r="O76" s="83"/>
      <c r="P76" s="83"/>
      <c r="Q76" s="83"/>
      <c r="R76" s="83"/>
    </row>
    <row r="77" spans="1:18" s="83" customFormat="1" outlineLevel="1" x14ac:dyDescent="0.2">
      <c r="A77" s="4" t="s">
        <v>94</v>
      </c>
      <c r="B77" s="5" t="s">
        <v>95</v>
      </c>
      <c r="C77" s="229" t="s">
        <v>113</v>
      </c>
      <c r="D77" s="192" t="s">
        <v>277</v>
      </c>
      <c r="E77" s="86" t="s">
        <v>19</v>
      </c>
      <c r="F77" s="168">
        <v>110096468</v>
      </c>
      <c r="G77" s="37">
        <v>110096468</v>
      </c>
      <c r="H77" s="200" t="s">
        <v>277</v>
      </c>
      <c r="I77" s="108">
        <v>42369</v>
      </c>
      <c r="J77" s="72"/>
    </row>
    <row r="78" spans="1:18" s="83" customFormat="1" ht="31.5" outlineLevel="1" x14ac:dyDescent="0.2">
      <c r="A78" s="4" t="s">
        <v>94</v>
      </c>
      <c r="B78" s="5" t="s">
        <v>96</v>
      </c>
      <c r="C78" s="230"/>
      <c r="D78" s="192" t="s">
        <v>279</v>
      </c>
      <c r="E78" s="86" t="s">
        <v>4</v>
      </c>
      <c r="F78" s="168">
        <v>6739213</v>
      </c>
      <c r="G78" s="37">
        <v>161745607.055071</v>
      </c>
      <c r="H78" s="200" t="s">
        <v>279</v>
      </c>
      <c r="I78" s="102"/>
      <c r="J78" s="72"/>
    </row>
    <row r="79" spans="1:18" s="83" customFormat="1" ht="21.75" customHeight="1" outlineLevel="1" x14ac:dyDescent="0.2">
      <c r="A79" s="41" t="s">
        <v>83</v>
      </c>
      <c r="B79" s="5" t="s">
        <v>99</v>
      </c>
      <c r="C79" s="5" t="s">
        <v>114</v>
      </c>
      <c r="D79" s="192" t="s">
        <v>279</v>
      </c>
      <c r="E79" s="86" t="s">
        <v>4</v>
      </c>
      <c r="F79" s="168">
        <v>300000000</v>
      </c>
      <c r="G79" s="37">
        <v>7158028200</v>
      </c>
      <c r="H79" s="200" t="s">
        <v>279</v>
      </c>
      <c r="I79" s="102"/>
      <c r="J79" s="72"/>
    </row>
    <row r="80" spans="1:18" s="7" customFormat="1" ht="27" customHeight="1" outlineLevel="1" thickBot="1" x14ac:dyDescent="0.25">
      <c r="A80" s="18" t="s">
        <v>245</v>
      </c>
      <c r="B80" s="20" t="s">
        <v>97</v>
      </c>
      <c r="C80" s="20" t="s">
        <v>98</v>
      </c>
      <c r="D80" s="5" t="s">
        <v>274</v>
      </c>
      <c r="E80" s="88" t="s">
        <v>13</v>
      </c>
      <c r="F80" s="171">
        <v>180000000</v>
      </c>
      <c r="G80" s="38">
        <v>5327886420</v>
      </c>
      <c r="H80" s="201" t="s">
        <v>274</v>
      </c>
      <c r="I80" s="107">
        <v>42450</v>
      </c>
      <c r="J80" s="105"/>
    </row>
    <row r="81" spans="1:18" s="82" customFormat="1" x14ac:dyDescent="0.2">
      <c r="A81" s="235">
        <v>2016</v>
      </c>
      <c r="B81" s="236"/>
      <c r="C81" s="236"/>
      <c r="D81" s="236"/>
      <c r="E81" s="236"/>
      <c r="F81" s="236"/>
      <c r="G81" s="57">
        <f>SUM(G82:G93)</f>
        <v>16523128368.889999</v>
      </c>
      <c r="H81" s="57"/>
      <c r="I81" s="102"/>
      <c r="J81" s="72"/>
      <c r="K81" s="83"/>
      <c r="L81" s="83"/>
      <c r="M81" s="83"/>
      <c r="N81" s="83"/>
      <c r="O81" s="83"/>
      <c r="P81" s="83"/>
      <c r="Q81" s="83"/>
      <c r="R81" s="83"/>
    </row>
    <row r="82" spans="1:18" s="83" customFormat="1" ht="23.25" customHeight="1" outlineLevel="1" x14ac:dyDescent="0.2">
      <c r="A82" s="58" t="s">
        <v>63</v>
      </c>
      <c r="B82" s="55" t="s">
        <v>100</v>
      </c>
      <c r="C82" s="229" t="s">
        <v>113</v>
      </c>
      <c r="D82" s="192" t="s">
        <v>279</v>
      </c>
      <c r="E82" s="90" t="s">
        <v>19</v>
      </c>
      <c r="F82" s="172">
        <v>611200000</v>
      </c>
      <c r="G82" s="59">
        <v>611200000</v>
      </c>
      <c r="H82" s="200" t="s">
        <v>279</v>
      </c>
      <c r="I82" s="131">
        <v>42733</v>
      </c>
      <c r="J82" s="72"/>
    </row>
    <row r="83" spans="1:18" s="83" customFormat="1" ht="21.75" customHeight="1" outlineLevel="1" x14ac:dyDescent="0.2">
      <c r="A83" s="58" t="s">
        <v>63</v>
      </c>
      <c r="B83" s="55" t="s">
        <v>101</v>
      </c>
      <c r="C83" s="228"/>
      <c r="D83" s="192" t="s">
        <v>279</v>
      </c>
      <c r="E83" s="90" t="s">
        <v>19</v>
      </c>
      <c r="F83" s="172">
        <v>35847893.409999996</v>
      </c>
      <c r="G83" s="59">
        <v>35847893.409999996</v>
      </c>
      <c r="H83" s="200" t="s">
        <v>279</v>
      </c>
      <c r="I83" s="131">
        <v>42733</v>
      </c>
      <c r="J83" s="72"/>
    </row>
    <row r="84" spans="1:18" s="83" customFormat="1" ht="21.75" customHeight="1" outlineLevel="1" x14ac:dyDescent="0.2">
      <c r="A84" s="58" t="s">
        <v>94</v>
      </c>
      <c r="B84" s="55" t="s">
        <v>102</v>
      </c>
      <c r="C84" s="228"/>
      <c r="D84" s="192" t="s">
        <v>279</v>
      </c>
      <c r="E84" s="90" t="s">
        <v>19</v>
      </c>
      <c r="F84" s="172">
        <v>943916000</v>
      </c>
      <c r="G84" s="59">
        <v>943916000</v>
      </c>
      <c r="H84" s="200" t="s">
        <v>279</v>
      </c>
      <c r="I84" s="131">
        <v>42733</v>
      </c>
      <c r="J84" s="72"/>
    </row>
    <row r="85" spans="1:18" s="7" customFormat="1" ht="15.75" customHeight="1" outlineLevel="1" x14ac:dyDescent="0.2">
      <c r="A85" s="58" t="s">
        <v>94</v>
      </c>
      <c r="B85" s="191" t="s">
        <v>103</v>
      </c>
      <c r="C85" s="228"/>
      <c r="D85" s="192" t="s">
        <v>279</v>
      </c>
      <c r="E85" s="90" t="s">
        <v>19</v>
      </c>
      <c r="F85" s="172">
        <v>193390227.24000001</v>
      </c>
      <c r="G85" s="59">
        <v>193390227.24000001</v>
      </c>
      <c r="H85" s="200" t="s">
        <v>279</v>
      </c>
      <c r="I85" s="131">
        <v>42733</v>
      </c>
      <c r="J85" s="105"/>
    </row>
    <row r="86" spans="1:18" s="83" customFormat="1" ht="23.25" customHeight="1" outlineLevel="1" x14ac:dyDescent="0.2">
      <c r="A86" s="58" t="s">
        <v>94</v>
      </c>
      <c r="B86" s="55" t="s">
        <v>104</v>
      </c>
      <c r="C86" s="228"/>
      <c r="D86" s="192" t="s">
        <v>279</v>
      </c>
      <c r="E86" s="90" t="s">
        <v>19</v>
      </c>
      <c r="F86" s="172">
        <v>7040000</v>
      </c>
      <c r="G86" s="59">
        <v>7040000</v>
      </c>
      <c r="H86" s="200" t="s">
        <v>279</v>
      </c>
      <c r="I86" s="131">
        <v>42733</v>
      </c>
      <c r="J86" s="72"/>
    </row>
    <row r="87" spans="1:18" s="83" customFormat="1" ht="15" customHeight="1" outlineLevel="1" x14ac:dyDescent="0.2">
      <c r="A87" s="58" t="s">
        <v>94</v>
      </c>
      <c r="B87" s="55" t="s">
        <v>105</v>
      </c>
      <c r="C87" s="228"/>
      <c r="D87" s="192" t="s">
        <v>279</v>
      </c>
      <c r="E87" s="90" t="s">
        <v>19</v>
      </c>
      <c r="F87" s="172">
        <v>24043654</v>
      </c>
      <c r="G87" s="59">
        <v>24043654</v>
      </c>
      <c r="H87" s="200" t="s">
        <v>279</v>
      </c>
      <c r="I87" s="131">
        <v>42733</v>
      </c>
      <c r="J87" s="72"/>
    </row>
    <row r="88" spans="1:18" s="83" customFormat="1" ht="14.25" customHeight="1" outlineLevel="1" x14ac:dyDescent="0.2">
      <c r="A88" s="58" t="s">
        <v>94</v>
      </c>
      <c r="B88" s="55" t="s">
        <v>106</v>
      </c>
      <c r="C88" s="228"/>
      <c r="D88" s="192" t="s">
        <v>279</v>
      </c>
      <c r="E88" s="90" t="s">
        <v>19</v>
      </c>
      <c r="F88" s="172">
        <v>289398000</v>
      </c>
      <c r="G88" s="59">
        <v>289398000</v>
      </c>
      <c r="H88" s="200" t="s">
        <v>279</v>
      </c>
      <c r="I88" s="131">
        <v>42733</v>
      </c>
      <c r="J88" s="72"/>
    </row>
    <row r="89" spans="1:18" s="83" customFormat="1" ht="22.5" customHeight="1" outlineLevel="1" x14ac:dyDescent="0.2">
      <c r="A89" s="58" t="s">
        <v>94</v>
      </c>
      <c r="B89" s="55" t="s">
        <v>107</v>
      </c>
      <c r="C89" s="228"/>
      <c r="D89" s="192" t="s">
        <v>279</v>
      </c>
      <c r="E89" s="90" t="s">
        <v>19</v>
      </c>
      <c r="F89" s="172">
        <v>77168955.680000007</v>
      </c>
      <c r="G89" s="59">
        <v>77168955.680000007</v>
      </c>
      <c r="H89" s="200" t="s">
        <v>279</v>
      </c>
      <c r="I89" s="131">
        <v>42734</v>
      </c>
      <c r="J89" s="72"/>
    </row>
    <row r="90" spans="1:18" s="83" customFormat="1" ht="14.25" customHeight="1" outlineLevel="1" x14ac:dyDescent="0.2">
      <c r="A90" s="58" t="s">
        <v>94</v>
      </c>
      <c r="B90" s="55" t="s">
        <v>108</v>
      </c>
      <c r="C90" s="228"/>
      <c r="D90" s="192" t="s">
        <v>279</v>
      </c>
      <c r="E90" s="90" t="s">
        <v>19</v>
      </c>
      <c r="F90" s="172">
        <v>12166060.390000001</v>
      </c>
      <c r="G90" s="59">
        <v>12166060.390000001</v>
      </c>
      <c r="H90" s="200" t="s">
        <v>279</v>
      </c>
      <c r="I90" s="131">
        <v>42734</v>
      </c>
      <c r="J90" s="72"/>
    </row>
    <row r="91" spans="1:18" s="83" customFormat="1" ht="23.25" customHeight="1" outlineLevel="1" x14ac:dyDescent="0.2">
      <c r="A91" s="58" t="s">
        <v>63</v>
      </c>
      <c r="B91" s="55" t="s">
        <v>109</v>
      </c>
      <c r="C91" s="228"/>
      <c r="D91" s="192" t="s">
        <v>279</v>
      </c>
      <c r="E91" s="90" t="s">
        <v>19</v>
      </c>
      <c r="F91" s="172">
        <v>272939289.07999998</v>
      </c>
      <c r="G91" s="59">
        <v>272939289.07999998</v>
      </c>
      <c r="H91" s="200" t="s">
        <v>279</v>
      </c>
      <c r="I91" s="131">
        <v>42734</v>
      </c>
      <c r="J91" s="72"/>
    </row>
    <row r="92" spans="1:18" s="83" customFormat="1" ht="14.25" customHeight="1" outlineLevel="1" x14ac:dyDescent="0.2">
      <c r="A92" s="58" t="s">
        <v>63</v>
      </c>
      <c r="B92" s="55" t="s">
        <v>110</v>
      </c>
      <c r="C92" s="230"/>
      <c r="D92" s="192" t="s">
        <v>279</v>
      </c>
      <c r="E92" s="90" t="s">
        <v>19</v>
      </c>
      <c r="F92" s="172">
        <v>460589289.08999997</v>
      </c>
      <c r="G92" s="59">
        <v>460589289.08999997</v>
      </c>
      <c r="H92" s="200" t="s">
        <v>279</v>
      </c>
      <c r="I92" s="131">
        <v>42734</v>
      </c>
      <c r="J92" s="72"/>
    </row>
    <row r="93" spans="1:18" s="83" customFormat="1" ht="23.25" customHeight="1" outlineLevel="1" thickBot="1" x14ac:dyDescent="0.25">
      <c r="A93" s="4" t="s">
        <v>14</v>
      </c>
      <c r="B93" s="5" t="s">
        <v>111</v>
      </c>
      <c r="C93" s="61" t="s">
        <v>112</v>
      </c>
      <c r="D93" s="192" t="s">
        <v>277</v>
      </c>
      <c r="E93" s="94" t="s">
        <v>4</v>
      </c>
      <c r="F93" s="173">
        <v>500000000</v>
      </c>
      <c r="G93" s="62">
        <v>13595429000</v>
      </c>
      <c r="H93" s="200" t="s">
        <v>277</v>
      </c>
      <c r="I93" s="102"/>
      <c r="J93" s="72"/>
    </row>
    <row r="94" spans="1:18" s="82" customFormat="1" x14ac:dyDescent="0.2">
      <c r="A94" s="235">
        <v>2017</v>
      </c>
      <c r="B94" s="236"/>
      <c r="C94" s="236"/>
      <c r="D94" s="236"/>
      <c r="E94" s="236"/>
      <c r="F94" s="236"/>
      <c r="G94" s="57">
        <f>SUM(G95:G100)</f>
        <v>8028925833.3400002</v>
      </c>
      <c r="H94" s="57"/>
      <c r="I94" s="102"/>
      <c r="J94" s="72"/>
      <c r="K94" s="83"/>
      <c r="L94" s="83"/>
      <c r="M94" s="83"/>
      <c r="N94" s="83"/>
      <c r="O94" s="83"/>
      <c r="P94" s="83"/>
      <c r="Q94" s="83"/>
      <c r="R94" s="83"/>
    </row>
    <row r="95" spans="1:18" s="83" customFormat="1" ht="21" outlineLevel="1" x14ac:dyDescent="0.2">
      <c r="A95" s="58" t="s">
        <v>94</v>
      </c>
      <c r="B95" s="55" t="s">
        <v>115</v>
      </c>
      <c r="C95" s="34" t="s">
        <v>113</v>
      </c>
      <c r="D95" s="5" t="s">
        <v>274</v>
      </c>
      <c r="E95" s="90" t="s">
        <v>19</v>
      </c>
      <c r="F95" s="172">
        <v>528984026.25999999</v>
      </c>
      <c r="G95" s="59">
        <v>528984026.25999999</v>
      </c>
      <c r="H95" s="201" t="s">
        <v>274</v>
      </c>
      <c r="I95" s="131">
        <v>43098</v>
      </c>
      <c r="J95" s="72"/>
    </row>
    <row r="96" spans="1:18" s="83" customFormat="1" ht="14.25" customHeight="1" outlineLevel="1" x14ac:dyDescent="0.2">
      <c r="A96" s="58" t="s">
        <v>94</v>
      </c>
      <c r="B96" s="55" t="s">
        <v>116</v>
      </c>
      <c r="C96" s="34"/>
      <c r="D96" s="192" t="s">
        <v>277</v>
      </c>
      <c r="E96" s="86" t="s">
        <v>19</v>
      </c>
      <c r="F96" s="172">
        <v>381405462.39999998</v>
      </c>
      <c r="G96" s="59">
        <v>381405462.39999998</v>
      </c>
      <c r="H96" s="200" t="s">
        <v>277</v>
      </c>
      <c r="I96" s="131">
        <v>43098</v>
      </c>
      <c r="J96" s="72"/>
    </row>
    <row r="97" spans="1:18" s="83" customFormat="1" ht="13.5" customHeight="1" outlineLevel="1" x14ac:dyDescent="0.2">
      <c r="A97" s="58" t="s">
        <v>94</v>
      </c>
      <c r="B97" s="55" t="s">
        <v>117</v>
      </c>
      <c r="C97" s="195"/>
      <c r="D97" s="192" t="s">
        <v>279</v>
      </c>
      <c r="E97" s="90" t="s">
        <v>19</v>
      </c>
      <c r="F97" s="172">
        <v>110014881.86</v>
      </c>
      <c r="G97" s="59">
        <v>110014881.86</v>
      </c>
      <c r="H97" s="200" t="s">
        <v>279</v>
      </c>
      <c r="I97" s="131">
        <v>43098</v>
      </c>
      <c r="J97" s="72"/>
    </row>
    <row r="98" spans="1:18" s="83" customFormat="1" ht="12.75" customHeight="1" outlineLevel="1" x14ac:dyDescent="0.2">
      <c r="A98" s="58" t="s">
        <v>94</v>
      </c>
      <c r="B98" s="55" t="s">
        <v>118</v>
      </c>
      <c r="C98" s="195"/>
      <c r="D98" s="192" t="s">
        <v>279</v>
      </c>
      <c r="E98" s="90" t="s">
        <v>19</v>
      </c>
      <c r="F98" s="172">
        <v>31447581.289999999</v>
      </c>
      <c r="G98" s="59">
        <v>31447581.289999999</v>
      </c>
      <c r="H98" s="200" t="s">
        <v>279</v>
      </c>
      <c r="I98" s="131">
        <v>43098</v>
      </c>
      <c r="J98" s="72"/>
    </row>
    <row r="99" spans="1:18" s="83" customFormat="1" ht="13.5" customHeight="1" outlineLevel="1" x14ac:dyDescent="0.2">
      <c r="A99" s="58" t="s">
        <v>94</v>
      </c>
      <c r="B99" s="55" t="s">
        <v>119</v>
      </c>
      <c r="C99" s="195"/>
      <c r="D99" s="192" t="s">
        <v>279</v>
      </c>
      <c r="E99" s="90" t="s">
        <v>19</v>
      </c>
      <c r="F99" s="172">
        <v>11856131.529999999</v>
      </c>
      <c r="G99" s="59">
        <v>11856131.529999999</v>
      </c>
      <c r="H99" s="200" t="s">
        <v>279</v>
      </c>
      <c r="I99" s="131">
        <v>43098</v>
      </c>
      <c r="J99" s="72"/>
    </row>
    <row r="100" spans="1:18" s="83" customFormat="1" ht="32.25" outlineLevel="1" thickBot="1" x14ac:dyDescent="0.25">
      <c r="A100" s="60" t="s">
        <v>120</v>
      </c>
      <c r="B100" s="61" t="s">
        <v>121</v>
      </c>
      <c r="C100" s="63" t="s">
        <v>122</v>
      </c>
      <c r="D100" s="5" t="s">
        <v>274</v>
      </c>
      <c r="E100" s="94" t="s">
        <v>4</v>
      </c>
      <c r="F100" s="173">
        <v>250000000</v>
      </c>
      <c r="G100" s="62">
        <v>6965217750</v>
      </c>
      <c r="H100" s="201" t="s">
        <v>274</v>
      </c>
      <c r="I100" s="102"/>
      <c r="J100" s="72"/>
    </row>
    <row r="101" spans="1:18" s="82" customFormat="1" x14ac:dyDescent="0.2">
      <c r="A101" s="235">
        <v>2018</v>
      </c>
      <c r="B101" s="236"/>
      <c r="C101" s="236"/>
      <c r="D101" s="236"/>
      <c r="E101" s="236"/>
      <c r="F101" s="236"/>
      <c r="G101" s="57">
        <f>SUM(G102:G110)</f>
        <v>8948508538.6400013</v>
      </c>
      <c r="H101" s="57"/>
      <c r="I101" s="102"/>
      <c r="J101" s="72"/>
      <c r="K101" s="83"/>
      <c r="L101" s="83"/>
      <c r="M101" s="83"/>
      <c r="N101" s="83"/>
      <c r="O101" s="83"/>
      <c r="P101" s="83"/>
      <c r="Q101" s="83"/>
      <c r="R101" s="83"/>
    </row>
    <row r="102" spans="1:18" s="83" customFormat="1" outlineLevel="1" x14ac:dyDescent="0.2">
      <c r="A102" s="58" t="s">
        <v>14</v>
      </c>
      <c r="B102" s="55" t="s">
        <v>94</v>
      </c>
      <c r="C102" s="5" t="s">
        <v>123</v>
      </c>
      <c r="D102" s="5" t="s">
        <v>274</v>
      </c>
      <c r="E102" s="90" t="s">
        <v>4</v>
      </c>
      <c r="F102" s="172">
        <v>150000000</v>
      </c>
      <c r="G102" s="59">
        <v>3913697250</v>
      </c>
      <c r="H102" s="201" t="s">
        <v>274</v>
      </c>
      <c r="I102" s="102"/>
      <c r="J102" s="72"/>
    </row>
    <row r="103" spans="1:18" s="83" customFormat="1" ht="22.5" customHeight="1" outlineLevel="1" x14ac:dyDescent="0.2">
      <c r="A103" s="58" t="s">
        <v>132</v>
      </c>
      <c r="B103" s="55" t="s">
        <v>125</v>
      </c>
      <c r="C103" s="229" t="s">
        <v>113</v>
      </c>
      <c r="D103" s="192" t="s">
        <v>279</v>
      </c>
      <c r="E103" s="90" t="s">
        <v>19</v>
      </c>
      <c r="F103" s="172"/>
      <c r="G103" s="59">
        <v>410972265.02999997</v>
      </c>
      <c r="H103" s="200" t="s">
        <v>279</v>
      </c>
      <c r="I103" s="102"/>
      <c r="J103" s="72"/>
    </row>
    <row r="104" spans="1:18" s="83" customFormat="1" outlineLevel="1" x14ac:dyDescent="0.2">
      <c r="A104" s="58" t="s">
        <v>63</v>
      </c>
      <c r="B104" s="55" t="s">
        <v>126</v>
      </c>
      <c r="C104" s="228"/>
      <c r="D104" s="192" t="s">
        <v>279</v>
      </c>
      <c r="E104" s="90" t="s">
        <v>19</v>
      </c>
      <c r="F104" s="172"/>
      <c r="G104" s="59">
        <v>891692000</v>
      </c>
      <c r="H104" s="200" t="s">
        <v>279</v>
      </c>
      <c r="I104" s="102"/>
      <c r="J104" s="72"/>
    </row>
    <row r="105" spans="1:18" s="83" customFormat="1" ht="21" outlineLevel="1" x14ac:dyDescent="0.2">
      <c r="A105" s="58" t="s">
        <v>132</v>
      </c>
      <c r="B105" s="55" t="s">
        <v>127</v>
      </c>
      <c r="C105" s="228"/>
      <c r="D105" s="192" t="s">
        <v>279</v>
      </c>
      <c r="E105" s="90" t="s">
        <v>19</v>
      </c>
      <c r="F105" s="172"/>
      <c r="G105" s="59">
        <v>252253740</v>
      </c>
      <c r="H105" s="200" t="s">
        <v>279</v>
      </c>
      <c r="I105" s="102"/>
      <c r="J105" s="72"/>
    </row>
    <row r="106" spans="1:18" s="83" customFormat="1" outlineLevel="1" x14ac:dyDescent="0.2">
      <c r="A106" s="58" t="s">
        <v>63</v>
      </c>
      <c r="B106" s="55" t="s">
        <v>128</v>
      </c>
      <c r="C106" s="228"/>
      <c r="D106" s="192" t="s">
        <v>279</v>
      </c>
      <c r="E106" s="90" t="s">
        <v>19</v>
      </c>
      <c r="F106" s="172"/>
      <c r="G106" s="59">
        <v>410065171.63999999</v>
      </c>
      <c r="H106" s="200" t="s">
        <v>279</v>
      </c>
      <c r="I106" s="102"/>
      <c r="J106" s="72"/>
    </row>
    <row r="107" spans="1:18" s="83" customFormat="1" ht="21" outlineLevel="1" x14ac:dyDescent="0.2">
      <c r="A107" s="58" t="s">
        <v>132</v>
      </c>
      <c r="B107" s="55" t="s">
        <v>129</v>
      </c>
      <c r="C107" s="228"/>
      <c r="D107" s="192" t="s">
        <v>279</v>
      </c>
      <c r="E107" s="90" t="s">
        <v>19</v>
      </c>
      <c r="F107" s="172"/>
      <c r="G107" s="59">
        <v>446217278.56</v>
      </c>
      <c r="H107" s="200" t="s">
        <v>279</v>
      </c>
      <c r="I107" s="102"/>
      <c r="J107" s="72"/>
    </row>
    <row r="108" spans="1:18" s="83" customFormat="1" ht="21" outlineLevel="1" x14ac:dyDescent="0.2">
      <c r="A108" s="58" t="s">
        <v>132</v>
      </c>
      <c r="B108" s="55" t="s">
        <v>130</v>
      </c>
      <c r="C108" s="228"/>
      <c r="D108" s="192" t="s">
        <v>279</v>
      </c>
      <c r="E108" s="90" t="s">
        <v>19</v>
      </c>
      <c r="F108" s="172"/>
      <c r="G108" s="59">
        <v>790360430.78999996</v>
      </c>
      <c r="H108" s="200" t="s">
        <v>279</v>
      </c>
      <c r="I108" s="102"/>
      <c r="J108" s="72"/>
    </row>
    <row r="109" spans="1:18" s="83" customFormat="1" ht="21" outlineLevel="1" x14ac:dyDescent="0.2">
      <c r="A109" s="58" t="s">
        <v>132</v>
      </c>
      <c r="B109" s="55" t="s">
        <v>130</v>
      </c>
      <c r="C109" s="228"/>
      <c r="D109" s="192" t="s">
        <v>277</v>
      </c>
      <c r="E109" s="86" t="s">
        <v>19</v>
      </c>
      <c r="F109" s="172"/>
      <c r="G109" s="59">
        <v>534309177.68000001</v>
      </c>
      <c r="H109" s="200" t="s">
        <v>277</v>
      </c>
      <c r="I109" s="102"/>
      <c r="J109" s="72"/>
    </row>
    <row r="110" spans="1:18" s="83" customFormat="1" ht="21.75" outlineLevel="1" thickBot="1" x14ac:dyDescent="0.25">
      <c r="A110" s="60" t="s">
        <v>132</v>
      </c>
      <c r="B110" s="61" t="s">
        <v>131</v>
      </c>
      <c r="C110" s="237"/>
      <c r="D110" s="192" t="s">
        <v>279</v>
      </c>
      <c r="E110" s="88" t="s">
        <v>13</v>
      </c>
      <c r="F110" s="173">
        <v>41585374.890000001</v>
      </c>
      <c r="G110" s="62">
        <v>1298941224.9400001</v>
      </c>
      <c r="H110" s="200" t="s">
        <v>279</v>
      </c>
      <c r="I110" s="102"/>
      <c r="J110" s="72">
        <v>31.235530000000001</v>
      </c>
    </row>
    <row r="111" spans="1:18" s="82" customFormat="1" x14ac:dyDescent="0.2">
      <c r="A111" s="238">
        <v>2019</v>
      </c>
      <c r="B111" s="239"/>
      <c r="C111" s="239"/>
      <c r="D111" s="239"/>
      <c r="E111" s="239"/>
      <c r="F111" s="239"/>
      <c r="G111" s="98">
        <f>G112+G113</f>
        <v>4851000000</v>
      </c>
      <c r="H111" s="98"/>
      <c r="I111" s="102"/>
      <c r="J111" s="72"/>
      <c r="K111" s="83"/>
      <c r="L111" s="83"/>
      <c r="M111" s="83"/>
      <c r="N111" s="83"/>
      <c r="O111" s="83"/>
      <c r="P111" s="83"/>
      <c r="Q111" s="83"/>
      <c r="R111" s="83"/>
    </row>
    <row r="112" spans="1:18" s="82" customFormat="1" outlineLevel="1" x14ac:dyDescent="0.2">
      <c r="A112" s="4" t="s">
        <v>17</v>
      </c>
      <c r="B112" s="192" t="s">
        <v>18</v>
      </c>
      <c r="C112" s="192" t="s">
        <v>133</v>
      </c>
      <c r="D112" s="5" t="s">
        <v>274</v>
      </c>
      <c r="E112" s="193" t="s">
        <v>19</v>
      </c>
      <c r="F112" s="164"/>
      <c r="G112" s="6">
        <v>3663000000</v>
      </c>
      <c r="H112" s="201" t="s">
        <v>274</v>
      </c>
      <c r="I112" s="110"/>
      <c r="J112" s="72"/>
      <c r="K112" s="83"/>
      <c r="L112" s="83"/>
      <c r="M112" s="83"/>
      <c r="N112" s="83"/>
      <c r="O112" s="83"/>
      <c r="P112" s="83"/>
      <c r="Q112" s="83"/>
      <c r="R112" s="83"/>
    </row>
    <row r="113" spans="1:18" s="9" customFormat="1" ht="13.5" outlineLevel="1" thickBot="1" x14ac:dyDescent="0.25">
      <c r="A113" s="4" t="s">
        <v>17</v>
      </c>
      <c r="B113" s="5" t="s">
        <v>18</v>
      </c>
      <c r="C113" s="5" t="s">
        <v>133</v>
      </c>
      <c r="D113" s="5" t="s">
        <v>274</v>
      </c>
      <c r="E113" s="86" t="s">
        <v>19</v>
      </c>
      <c r="F113" s="151"/>
      <c r="G113" s="6">
        <v>1188000000</v>
      </c>
      <c r="H113" s="201" t="s">
        <v>274</v>
      </c>
      <c r="I113" s="107"/>
      <c r="J113" s="105"/>
      <c r="K113" s="7"/>
      <c r="L113" s="7"/>
      <c r="M113" s="7"/>
      <c r="N113" s="7"/>
      <c r="O113" s="7"/>
      <c r="P113" s="7"/>
      <c r="Q113" s="7"/>
      <c r="R113" s="7"/>
    </row>
    <row r="114" spans="1:18" s="82" customFormat="1" x14ac:dyDescent="0.2">
      <c r="A114" s="238">
        <v>2020</v>
      </c>
      <c r="B114" s="239"/>
      <c r="C114" s="239"/>
      <c r="D114" s="239"/>
      <c r="E114" s="239"/>
      <c r="F114" s="239"/>
      <c r="G114" s="98">
        <f>SUM(G115:G135)</f>
        <v>48531220754.959999</v>
      </c>
      <c r="H114" s="98"/>
      <c r="I114" s="102"/>
      <c r="J114" s="72"/>
      <c r="K114" s="83"/>
      <c r="L114" s="83"/>
      <c r="M114" s="83"/>
      <c r="N114" s="83"/>
      <c r="O114" s="83"/>
      <c r="P114" s="83"/>
      <c r="Q114" s="83"/>
      <c r="R114" s="83"/>
    </row>
    <row r="115" spans="1:18" s="82" customFormat="1" ht="73.5" outlineLevel="1" x14ac:dyDescent="0.2">
      <c r="A115" s="4" t="s">
        <v>53</v>
      </c>
      <c r="B115" s="5" t="s">
        <v>134</v>
      </c>
      <c r="C115" s="56" t="s">
        <v>135</v>
      </c>
      <c r="D115" s="5" t="s">
        <v>274</v>
      </c>
      <c r="E115" s="86" t="s">
        <v>19</v>
      </c>
      <c r="F115" s="162"/>
      <c r="G115" s="73">
        <v>19274000000</v>
      </c>
      <c r="H115" s="201" t="s">
        <v>274</v>
      </c>
      <c r="I115" s="99"/>
      <c r="J115" s="72"/>
      <c r="K115" s="83"/>
      <c r="L115" s="83"/>
      <c r="M115" s="83"/>
      <c r="N115" s="83"/>
      <c r="O115" s="83"/>
      <c r="P115" s="83"/>
      <c r="Q115" s="83"/>
      <c r="R115" s="83"/>
    </row>
    <row r="116" spans="1:18" s="82" customFormat="1" ht="21" outlineLevel="1" x14ac:dyDescent="0.2">
      <c r="A116" s="41" t="s">
        <v>83</v>
      </c>
      <c r="B116" s="55" t="s">
        <v>155</v>
      </c>
      <c r="C116" s="56" t="s">
        <v>136</v>
      </c>
      <c r="D116" s="5" t="s">
        <v>274</v>
      </c>
      <c r="E116" s="86" t="s">
        <v>13</v>
      </c>
      <c r="F116" s="172">
        <v>149000000</v>
      </c>
      <c r="G116" s="73">
        <v>4877053100</v>
      </c>
      <c r="H116" s="201" t="s">
        <v>274</v>
      </c>
      <c r="I116" s="99"/>
      <c r="J116" s="72"/>
      <c r="K116" s="83"/>
      <c r="L116" s="83"/>
      <c r="M116" s="83"/>
      <c r="N116" s="83"/>
      <c r="O116" s="83"/>
      <c r="P116" s="83"/>
      <c r="Q116" s="83"/>
      <c r="R116" s="83"/>
    </row>
    <row r="117" spans="1:18" s="126" customFormat="1" ht="76.5" customHeight="1" outlineLevel="1" x14ac:dyDescent="0.2">
      <c r="A117" s="120" t="s">
        <v>17</v>
      </c>
      <c r="B117" s="121" t="s">
        <v>18</v>
      </c>
      <c r="C117" s="121" t="s">
        <v>133</v>
      </c>
      <c r="D117" s="5" t="s">
        <v>278</v>
      </c>
      <c r="E117" s="122" t="s">
        <v>19</v>
      </c>
      <c r="F117" s="174"/>
      <c r="G117" s="123">
        <v>2970000000</v>
      </c>
      <c r="H117" s="201" t="s">
        <v>278</v>
      </c>
      <c r="I117" s="124"/>
      <c r="J117" s="125"/>
      <c r="K117" s="125"/>
      <c r="L117" s="125"/>
      <c r="M117" s="125"/>
      <c r="N117" s="125"/>
      <c r="O117" s="125"/>
      <c r="P117" s="125"/>
      <c r="Q117" s="125"/>
      <c r="R117" s="125"/>
    </row>
    <row r="118" spans="1:18" s="82" customFormat="1" ht="20.25" customHeight="1" outlineLevel="1" x14ac:dyDescent="0.2">
      <c r="A118" s="58" t="s">
        <v>138</v>
      </c>
      <c r="B118" s="26" t="s">
        <v>134</v>
      </c>
      <c r="C118" s="217" t="s">
        <v>157</v>
      </c>
      <c r="D118" s="5" t="s">
        <v>274</v>
      </c>
      <c r="E118" s="193" t="s">
        <v>19</v>
      </c>
      <c r="F118" s="162"/>
      <c r="G118" s="73">
        <v>1000000000</v>
      </c>
      <c r="H118" s="201" t="s">
        <v>274</v>
      </c>
      <c r="I118" s="111" t="s">
        <v>142</v>
      </c>
      <c r="J118" s="72"/>
      <c r="K118" s="83"/>
      <c r="L118" s="83"/>
      <c r="M118" s="83"/>
      <c r="N118" s="83"/>
      <c r="O118" s="83"/>
      <c r="P118" s="83"/>
      <c r="Q118" s="83"/>
      <c r="R118" s="83"/>
    </row>
    <row r="119" spans="1:18" s="82" customFormat="1" ht="18.75" customHeight="1" outlineLevel="1" x14ac:dyDescent="0.2">
      <c r="A119" s="74" t="s">
        <v>139</v>
      </c>
      <c r="B119" s="26" t="s">
        <v>134</v>
      </c>
      <c r="C119" s="218"/>
      <c r="D119" s="5" t="s">
        <v>274</v>
      </c>
      <c r="E119" s="193" t="s">
        <v>19</v>
      </c>
      <c r="F119" s="175"/>
      <c r="G119" s="75">
        <v>2250000000</v>
      </c>
      <c r="H119" s="201" t="s">
        <v>274</v>
      </c>
      <c r="I119" s="99"/>
      <c r="J119" s="72"/>
      <c r="K119" s="83"/>
      <c r="L119" s="83"/>
      <c r="M119" s="83"/>
      <c r="N119" s="83"/>
      <c r="O119" s="83"/>
      <c r="P119" s="83"/>
      <c r="Q119" s="83"/>
      <c r="R119" s="83"/>
    </row>
    <row r="120" spans="1:18" s="83" customFormat="1" ht="21" customHeight="1" outlineLevel="1" x14ac:dyDescent="0.2">
      <c r="A120" s="4" t="s">
        <v>62</v>
      </c>
      <c r="B120" s="5" t="s">
        <v>134</v>
      </c>
      <c r="C120" s="224"/>
      <c r="D120" s="5" t="s">
        <v>274</v>
      </c>
      <c r="E120" s="86" t="s">
        <v>19</v>
      </c>
      <c r="F120" s="162"/>
      <c r="G120" s="73">
        <v>1000000000</v>
      </c>
      <c r="H120" s="201" t="s">
        <v>274</v>
      </c>
      <c r="I120" s="102"/>
      <c r="J120" s="72"/>
    </row>
    <row r="121" spans="1:18" s="83" customFormat="1" ht="45" customHeight="1" outlineLevel="1" x14ac:dyDescent="0.2">
      <c r="A121" s="58" t="s">
        <v>138</v>
      </c>
      <c r="B121" s="55" t="s">
        <v>137</v>
      </c>
      <c r="C121" s="56" t="s">
        <v>156</v>
      </c>
      <c r="D121" s="5" t="s">
        <v>274</v>
      </c>
      <c r="E121" s="86" t="s">
        <v>19</v>
      </c>
      <c r="F121" s="162"/>
      <c r="G121" s="73">
        <v>4000000000</v>
      </c>
      <c r="H121" s="201" t="s">
        <v>274</v>
      </c>
      <c r="I121" s="112" t="s">
        <v>140</v>
      </c>
      <c r="J121" s="72"/>
    </row>
    <row r="122" spans="1:18" s="83" customFormat="1" ht="48" customHeight="1" outlineLevel="1" x14ac:dyDescent="0.2">
      <c r="A122" s="74" t="s">
        <v>139</v>
      </c>
      <c r="B122" s="55" t="s">
        <v>137</v>
      </c>
      <c r="C122" s="56" t="s">
        <v>156</v>
      </c>
      <c r="D122" s="5" t="s">
        <v>274</v>
      </c>
      <c r="E122" s="86" t="s">
        <v>19</v>
      </c>
      <c r="F122" s="162"/>
      <c r="G122" s="73">
        <v>5000000000</v>
      </c>
      <c r="H122" s="201" t="s">
        <v>274</v>
      </c>
      <c r="I122" s="112" t="s">
        <v>140</v>
      </c>
      <c r="J122" s="72"/>
    </row>
    <row r="123" spans="1:18" s="83" customFormat="1" ht="48" customHeight="1" outlineLevel="1" x14ac:dyDescent="0.2">
      <c r="A123" s="4" t="s">
        <v>62</v>
      </c>
      <c r="B123" s="55" t="s">
        <v>137</v>
      </c>
      <c r="C123" s="56" t="s">
        <v>156</v>
      </c>
      <c r="D123" s="5" t="s">
        <v>274</v>
      </c>
      <c r="E123" s="86" t="s">
        <v>19</v>
      </c>
      <c r="F123" s="162"/>
      <c r="G123" s="73">
        <v>1250000000</v>
      </c>
      <c r="H123" s="201" t="s">
        <v>274</v>
      </c>
      <c r="I123" s="102"/>
      <c r="J123" s="72"/>
    </row>
    <row r="124" spans="1:18" s="83" customFormat="1" ht="21" customHeight="1" outlineLevel="1" x14ac:dyDescent="0.2">
      <c r="A124" s="58" t="s">
        <v>138</v>
      </c>
      <c r="B124" s="55" t="s">
        <v>208</v>
      </c>
      <c r="C124" s="56" t="s">
        <v>113</v>
      </c>
      <c r="D124" s="5" t="s">
        <v>274</v>
      </c>
      <c r="E124" s="76" t="s">
        <v>19</v>
      </c>
      <c r="F124" s="172"/>
      <c r="G124" s="97">
        <v>2980167654.96</v>
      </c>
      <c r="H124" s="201" t="s">
        <v>274</v>
      </c>
      <c r="I124" s="212" t="s">
        <v>141</v>
      </c>
      <c r="J124" s="212"/>
      <c r="K124" s="212"/>
      <c r="L124" s="212"/>
    </row>
    <row r="125" spans="1:18" s="83" customFormat="1" outlineLevel="1" x14ac:dyDescent="0.2">
      <c r="A125" s="95" t="s">
        <v>143</v>
      </c>
      <c r="B125" s="228" t="s">
        <v>144</v>
      </c>
      <c r="C125" s="228" t="s">
        <v>186</v>
      </c>
      <c r="D125" s="5" t="s">
        <v>274</v>
      </c>
      <c r="E125" s="220" t="s">
        <v>19</v>
      </c>
      <c r="F125" s="176"/>
      <c r="G125" s="96">
        <v>1000000000</v>
      </c>
      <c r="H125" s="201" t="s">
        <v>274</v>
      </c>
      <c r="I125" s="212"/>
      <c r="J125" s="212"/>
      <c r="K125" s="212"/>
      <c r="L125" s="212"/>
    </row>
    <row r="126" spans="1:18" s="83" customFormat="1" outlineLevel="1" x14ac:dyDescent="0.2">
      <c r="A126" s="79" t="s">
        <v>145</v>
      </c>
      <c r="B126" s="228"/>
      <c r="C126" s="228"/>
      <c r="D126" s="5" t="s">
        <v>274</v>
      </c>
      <c r="E126" s="220"/>
      <c r="F126" s="169"/>
      <c r="G126" s="80">
        <v>800000000</v>
      </c>
      <c r="H126" s="201" t="s">
        <v>274</v>
      </c>
      <c r="I126" s="212"/>
      <c r="J126" s="212"/>
      <c r="K126" s="212"/>
      <c r="L126" s="212"/>
    </row>
    <row r="127" spans="1:18" s="83" customFormat="1" outlineLevel="1" x14ac:dyDescent="0.2">
      <c r="A127" s="79" t="s">
        <v>146</v>
      </c>
      <c r="B127" s="228"/>
      <c r="C127" s="228"/>
      <c r="D127" s="5" t="s">
        <v>274</v>
      </c>
      <c r="E127" s="220"/>
      <c r="F127" s="177"/>
      <c r="G127" s="81">
        <v>500000000</v>
      </c>
      <c r="H127" s="201" t="s">
        <v>274</v>
      </c>
      <c r="I127" s="212"/>
      <c r="J127" s="212"/>
      <c r="K127" s="212"/>
      <c r="L127" s="212"/>
    </row>
    <row r="128" spans="1:18" s="83" customFormat="1" outlineLevel="1" x14ac:dyDescent="0.2">
      <c r="A128" s="79" t="s">
        <v>147</v>
      </c>
      <c r="B128" s="228"/>
      <c r="C128" s="228"/>
      <c r="D128" s="5" t="s">
        <v>274</v>
      </c>
      <c r="E128" s="220"/>
      <c r="F128" s="169"/>
      <c r="G128" s="80">
        <v>250000000</v>
      </c>
      <c r="H128" s="201" t="s">
        <v>274</v>
      </c>
      <c r="I128" s="212"/>
      <c r="J128" s="212"/>
      <c r="K128" s="212"/>
      <c r="L128" s="212"/>
    </row>
    <row r="129" spans="1:18" s="83" customFormat="1" outlineLevel="1" x14ac:dyDescent="0.2">
      <c r="A129" s="79" t="s">
        <v>148</v>
      </c>
      <c r="B129" s="228"/>
      <c r="C129" s="228"/>
      <c r="D129" s="5" t="s">
        <v>274</v>
      </c>
      <c r="E129" s="220"/>
      <c r="F129" s="169"/>
      <c r="G129" s="80">
        <v>400000000</v>
      </c>
      <c r="H129" s="201" t="s">
        <v>274</v>
      </c>
      <c r="I129" s="212"/>
      <c r="J129" s="212"/>
      <c r="K129" s="212"/>
      <c r="L129" s="212"/>
    </row>
    <row r="130" spans="1:18" s="83" customFormat="1" outlineLevel="1" x14ac:dyDescent="0.2">
      <c r="A130" s="79" t="s">
        <v>149</v>
      </c>
      <c r="B130" s="228"/>
      <c r="C130" s="228"/>
      <c r="D130" s="5" t="s">
        <v>274</v>
      </c>
      <c r="E130" s="220"/>
      <c r="F130" s="169"/>
      <c r="G130" s="80">
        <v>280000000</v>
      </c>
      <c r="H130" s="201" t="s">
        <v>274</v>
      </c>
      <c r="I130" s="212"/>
      <c r="J130" s="212"/>
      <c r="K130" s="212"/>
      <c r="L130" s="212"/>
    </row>
    <row r="131" spans="1:18" s="83" customFormat="1" outlineLevel="1" x14ac:dyDescent="0.2">
      <c r="A131" s="79" t="s">
        <v>150</v>
      </c>
      <c r="B131" s="228"/>
      <c r="C131" s="228"/>
      <c r="D131" s="5" t="s">
        <v>274</v>
      </c>
      <c r="E131" s="220"/>
      <c r="F131" s="169"/>
      <c r="G131" s="80">
        <v>250000000</v>
      </c>
      <c r="H131" s="201" t="s">
        <v>274</v>
      </c>
      <c r="I131" s="212"/>
      <c r="J131" s="212"/>
      <c r="K131" s="212"/>
      <c r="L131" s="212"/>
    </row>
    <row r="132" spans="1:18" s="83" customFormat="1" outlineLevel="1" x14ac:dyDescent="0.2">
      <c r="A132" s="79" t="s">
        <v>151</v>
      </c>
      <c r="B132" s="228"/>
      <c r="C132" s="228"/>
      <c r="D132" s="5" t="s">
        <v>274</v>
      </c>
      <c r="E132" s="220"/>
      <c r="F132" s="169"/>
      <c r="G132" s="80">
        <v>150000000</v>
      </c>
      <c r="H132" s="201" t="s">
        <v>274</v>
      </c>
      <c r="I132" s="212"/>
      <c r="J132" s="212"/>
      <c r="K132" s="212"/>
      <c r="L132" s="212"/>
    </row>
    <row r="133" spans="1:18" s="83" customFormat="1" outlineLevel="1" x14ac:dyDescent="0.2">
      <c r="A133" s="78" t="s">
        <v>152</v>
      </c>
      <c r="B133" s="228"/>
      <c r="C133" s="228"/>
      <c r="D133" s="5" t="s">
        <v>274</v>
      </c>
      <c r="E133" s="220"/>
      <c r="F133" s="169"/>
      <c r="G133" s="80">
        <v>105000000</v>
      </c>
      <c r="H133" s="201" t="s">
        <v>274</v>
      </c>
      <c r="I133" s="212"/>
      <c r="J133" s="212"/>
      <c r="K133" s="212"/>
      <c r="L133" s="212"/>
    </row>
    <row r="134" spans="1:18" s="83" customFormat="1" outlineLevel="1" x14ac:dyDescent="0.2">
      <c r="A134" s="78" t="s">
        <v>153</v>
      </c>
      <c r="B134" s="228"/>
      <c r="C134" s="228"/>
      <c r="D134" s="5" t="s">
        <v>274</v>
      </c>
      <c r="E134" s="220"/>
      <c r="F134" s="169"/>
      <c r="G134" s="77">
        <v>100000000</v>
      </c>
      <c r="H134" s="201" t="s">
        <v>274</v>
      </c>
      <c r="I134" s="212"/>
      <c r="J134" s="212"/>
      <c r="K134" s="212"/>
      <c r="L134" s="212"/>
    </row>
    <row r="135" spans="1:18" s="83" customFormat="1" ht="13.5" outlineLevel="1" thickBot="1" x14ac:dyDescent="0.25">
      <c r="A135" s="114" t="s">
        <v>154</v>
      </c>
      <c r="B135" s="228"/>
      <c r="C135" s="228"/>
      <c r="D135" s="5" t="s">
        <v>274</v>
      </c>
      <c r="E135" s="220"/>
      <c r="F135" s="178"/>
      <c r="G135" s="115">
        <v>95000000</v>
      </c>
      <c r="H135" s="201" t="s">
        <v>274</v>
      </c>
      <c r="I135" s="212"/>
      <c r="J135" s="212"/>
      <c r="K135" s="212"/>
      <c r="L135" s="212"/>
    </row>
    <row r="136" spans="1:18" s="82" customFormat="1" x14ac:dyDescent="0.2">
      <c r="A136" s="214">
        <v>2021</v>
      </c>
      <c r="B136" s="215"/>
      <c r="C136" s="215"/>
      <c r="D136" s="215"/>
      <c r="E136" s="215"/>
      <c r="F136" s="215"/>
      <c r="G136" s="117">
        <f>SUM(G137:G159)</f>
        <v>74198236898.868195</v>
      </c>
      <c r="H136" s="117"/>
      <c r="I136" s="212"/>
      <c r="J136" s="212"/>
      <c r="K136" s="212"/>
      <c r="L136" s="212"/>
      <c r="M136" s="83"/>
      <c r="N136" s="83"/>
      <c r="O136" s="83"/>
      <c r="P136" s="83"/>
      <c r="Q136" s="83"/>
      <c r="R136" s="83"/>
    </row>
    <row r="137" spans="1:18" s="82" customFormat="1" ht="21" x14ac:dyDescent="0.2">
      <c r="A137" s="41" t="s">
        <v>83</v>
      </c>
      <c r="B137" s="55" t="s">
        <v>257</v>
      </c>
      <c r="C137" s="5" t="s">
        <v>189</v>
      </c>
      <c r="D137" s="5" t="s">
        <v>274</v>
      </c>
      <c r="E137" s="86" t="s">
        <v>13</v>
      </c>
      <c r="F137" s="169">
        <v>150000000</v>
      </c>
      <c r="G137" s="116">
        <v>5105595000</v>
      </c>
      <c r="H137" s="201" t="s">
        <v>274</v>
      </c>
      <c r="I137" s="102"/>
      <c r="J137" s="72"/>
      <c r="K137" s="83"/>
      <c r="L137" s="83"/>
      <c r="M137" s="83"/>
      <c r="N137" s="83"/>
      <c r="O137" s="83"/>
      <c r="P137" s="83"/>
      <c r="Q137" s="83"/>
      <c r="R137" s="83"/>
    </row>
    <row r="138" spans="1:18" s="82" customFormat="1" ht="21" x14ac:dyDescent="0.2">
      <c r="A138" s="41" t="s">
        <v>82</v>
      </c>
      <c r="B138" s="55" t="s">
        <v>190</v>
      </c>
      <c r="C138" s="5" t="s">
        <v>187</v>
      </c>
      <c r="D138" s="5" t="s">
        <v>274</v>
      </c>
      <c r="E138" s="86" t="s">
        <v>13</v>
      </c>
      <c r="F138" s="169">
        <v>136000000</v>
      </c>
      <c r="G138" s="116">
        <v>4739056000</v>
      </c>
      <c r="H138" s="201" t="s">
        <v>274</v>
      </c>
      <c r="I138" s="102"/>
      <c r="J138" s="72"/>
      <c r="K138" s="83"/>
      <c r="L138" s="83"/>
      <c r="M138" s="83"/>
      <c r="N138" s="83"/>
      <c r="O138" s="83"/>
      <c r="P138" s="83"/>
      <c r="Q138" s="83"/>
      <c r="R138" s="83"/>
    </row>
    <row r="139" spans="1:18" s="82" customFormat="1" ht="51.75" customHeight="1" x14ac:dyDescent="0.2">
      <c r="A139" s="4" t="s">
        <v>53</v>
      </c>
      <c r="B139" s="5" t="s">
        <v>191</v>
      </c>
      <c r="C139" s="56" t="s">
        <v>188</v>
      </c>
      <c r="D139" s="5" t="s">
        <v>274</v>
      </c>
      <c r="E139" s="86" t="s">
        <v>4</v>
      </c>
      <c r="F139" s="162">
        <v>700000000</v>
      </c>
      <c r="G139" s="97">
        <v>19091590000</v>
      </c>
      <c r="H139" s="201" t="s">
        <v>274</v>
      </c>
      <c r="I139" s="99"/>
      <c r="J139" s="72"/>
      <c r="K139" s="83"/>
      <c r="L139" s="83"/>
      <c r="M139" s="83"/>
      <c r="N139" s="83"/>
      <c r="O139" s="83"/>
      <c r="P139" s="83"/>
      <c r="Q139" s="83"/>
      <c r="R139" s="83"/>
    </row>
    <row r="140" spans="1:18" s="82" customFormat="1" ht="70.5" customHeight="1" x14ac:dyDescent="0.2">
      <c r="A140" s="4" t="s">
        <v>192</v>
      </c>
      <c r="B140" s="5" t="s">
        <v>134</v>
      </c>
      <c r="C140" s="56" t="s">
        <v>188</v>
      </c>
      <c r="D140" s="5" t="s">
        <v>274</v>
      </c>
      <c r="E140" s="86" t="s">
        <v>4</v>
      </c>
      <c r="F140" s="162">
        <v>373491095.93000001</v>
      </c>
      <c r="G140" s="97">
        <v>9999999998.8681908</v>
      </c>
      <c r="H140" s="201" t="s">
        <v>274</v>
      </c>
      <c r="I140" s="99">
        <v>26.7744</v>
      </c>
      <c r="J140" s="72"/>
      <c r="K140" s="83"/>
      <c r="L140" s="83"/>
      <c r="M140" s="83"/>
      <c r="N140" s="83"/>
      <c r="O140" s="83"/>
      <c r="P140" s="83"/>
      <c r="Q140" s="83"/>
      <c r="R140" s="83"/>
    </row>
    <row r="141" spans="1:18" s="82" customFormat="1" ht="31.5" x14ac:dyDescent="0.2">
      <c r="A141" s="4" t="s">
        <v>62</v>
      </c>
      <c r="B141" s="5" t="s">
        <v>191</v>
      </c>
      <c r="C141" s="56" t="s">
        <v>194</v>
      </c>
      <c r="D141" s="5" t="s">
        <v>274</v>
      </c>
      <c r="E141" s="86" t="s">
        <v>19</v>
      </c>
      <c r="F141" s="162">
        <v>908410000</v>
      </c>
      <c r="G141" s="97">
        <v>908410000</v>
      </c>
      <c r="H141" s="201" t="s">
        <v>274</v>
      </c>
      <c r="I141" s="99"/>
      <c r="J141" s="72"/>
      <c r="K141" s="83"/>
      <c r="L141" s="83"/>
      <c r="M141" s="83"/>
      <c r="N141" s="83"/>
      <c r="O141" s="83"/>
      <c r="P141" s="83"/>
      <c r="Q141" s="83"/>
      <c r="R141" s="83"/>
    </row>
    <row r="142" spans="1:18" s="82" customFormat="1" ht="63" x14ac:dyDescent="0.2">
      <c r="A142" s="41" t="s">
        <v>195</v>
      </c>
      <c r="B142" s="55" t="s">
        <v>190</v>
      </c>
      <c r="C142" s="5" t="s">
        <v>196</v>
      </c>
      <c r="D142" s="5" t="s">
        <v>274</v>
      </c>
      <c r="E142" s="86" t="s">
        <v>4</v>
      </c>
      <c r="F142" s="169">
        <v>825000000</v>
      </c>
      <c r="G142" s="54">
        <v>21516495000</v>
      </c>
      <c r="H142" s="201" t="s">
        <v>274</v>
      </c>
      <c r="I142" s="99"/>
      <c r="J142" s="72"/>
      <c r="K142" s="83"/>
      <c r="L142" s="83"/>
      <c r="M142" s="83"/>
      <c r="N142" s="83"/>
      <c r="O142" s="83"/>
      <c r="P142" s="83"/>
      <c r="Q142" s="83"/>
      <c r="R142" s="83"/>
    </row>
    <row r="143" spans="1:18" s="82" customFormat="1" ht="21" x14ac:dyDescent="0.2">
      <c r="A143" s="41" t="s">
        <v>83</v>
      </c>
      <c r="B143" s="191" t="s">
        <v>205</v>
      </c>
      <c r="C143" s="26" t="s">
        <v>206</v>
      </c>
      <c r="D143" s="5" t="s">
        <v>274</v>
      </c>
      <c r="E143" s="86" t="s">
        <v>13</v>
      </c>
      <c r="F143" s="169">
        <v>63000000</v>
      </c>
      <c r="G143" s="54">
        <v>1943190900</v>
      </c>
      <c r="H143" s="201" t="s">
        <v>274</v>
      </c>
      <c r="I143" s="99"/>
      <c r="J143" s="72"/>
      <c r="K143" s="83"/>
      <c r="L143" s="83"/>
      <c r="M143" s="83"/>
      <c r="N143" s="83"/>
      <c r="O143" s="83"/>
      <c r="P143" s="83"/>
      <c r="Q143" s="83"/>
      <c r="R143" s="83"/>
    </row>
    <row r="144" spans="1:18" s="82" customFormat="1" ht="12.6" customHeight="1" x14ac:dyDescent="0.2">
      <c r="A144" s="4" t="s">
        <v>197</v>
      </c>
      <c r="B144" s="229" t="s">
        <v>144</v>
      </c>
      <c r="C144" s="217" t="s">
        <v>254</v>
      </c>
      <c r="D144" s="5" t="s">
        <v>274</v>
      </c>
      <c r="E144" s="219" t="s">
        <v>19</v>
      </c>
      <c r="F144" s="162"/>
      <c r="G144" s="97">
        <v>30000000</v>
      </c>
      <c r="H144" s="201" t="s">
        <v>274</v>
      </c>
      <c r="I144" s="99"/>
      <c r="J144" s="72"/>
      <c r="K144" s="83"/>
      <c r="L144" s="83"/>
      <c r="M144" s="83"/>
      <c r="N144" s="83"/>
      <c r="O144" s="83"/>
      <c r="P144" s="83"/>
      <c r="Q144" s="83"/>
      <c r="R144" s="83"/>
    </row>
    <row r="145" spans="1:18" s="82" customFormat="1" x14ac:dyDescent="0.2">
      <c r="A145" s="4" t="s">
        <v>62</v>
      </c>
      <c r="B145" s="228"/>
      <c r="C145" s="218"/>
      <c r="D145" s="5" t="s">
        <v>274</v>
      </c>
      <c r="E145" s="220"/>
      <c r="F145" s="162"/>
      <c r="G145" s="97">
        <v>1500000000</v>
      </c>
      <c r="H145" s="201" t="s">
        <v>274</v>
      </c>
      <c r="I145" s="99"/>
      <c r="J145" s="72"/>
      <c r="K145" s="83"/>
      <c r="L145" s="83"/>
      <c r="M145" s="83"/>
      <c r="N145" s="83"/>
      <c r="O145" s="83"/>
      <c r="P145" s="83"/>
      <c r="Q145" s="83"/>
      <c r="R145" s="83"/>
    </row>
    <row r="146" spans="1:18" s="82" customFormat="1" x14ac:dyDescent="0.2">
      <c r="A146" s="4" t="s">
        <v>198</v>
      </c>
      <c r="B146" s="228"/>
      <c r="C146" s="218"/>
      <c r="D146" s="5" t="s">
        <v>274</v>
      </c>
      <c r="E146" s="220"/>
      <c r="F146" s="162"/>
      <c r="G146" s="97">
        <v>2000000000</v>
      </c>
      <c r="H146" s="201" t="s">
        <v>274</v>
      </c>
      <c r="I146" s="99"/>
      <c r="J146" s="72"/>
      <c r="K146" s="83"/>
      <c r="L146" s="83"/>
      <c r="M146" s="83"/>
      <c r="N146" s="83"/>
      <c r="O146" s="83"/>
      <c r="P146" s="83"/>
      <c r="Q146" s="83"/>
      <c r="R146" s="83"/>
    </row>
    <row r="147" spans="1:18" s="82" customFormat="1" x14ac:dyDescent="0.2">
      <c r="A147" s="4" t="s">
        <v>26</v>
      </c>
      <c r="B147" s="228"/>
      <c r="C147" s="218"/>
      <c r="D147" s="5" t="s">
        <v>274</v>
      </c>
      <c r="E147" s="220"/>
      <c r="F147" s="162"/>
      <c r="G147" s="97">
        <v>1000000000</v>
      </c>
      <c r="H147" s="201" t="s">
        <v>274</v>
      </c>
      <c r="I147" s="99"/>
      <c r="J147" s="72"/>
      <c r="K147" s="83"/>
      <c r="L147" s="83"/>
      <c r="M147" s="83"/>
      <c r="N147" s="83"/>
      <c r="O147" s="83"/>
      <c r="P147" s="83"/>
      <c r="Q147" s="83"/>
      <c r="R147" s="83"/>
    </row>
    <row r="148" spans="1:18" s="82" customFormat="1" x14ac:dyDescent="0.2">
      <c r="A148" s="4" t="s">
        <v>199</v>
      </c>
      <c r="B148" s="228"/>
      <c r="C148" s="218"/>
      <c r="D148" s="5" t="s">
        <v>274</v>
      </c>
      <c r="E148" s="220"/>
      <c r="F148" s="162"/>
      <c r="G148" s="97">
        <v>100000000</v>
      </c>
      <c r="H148" s="201" t="s">
        <v>274</v>
      </c>
      <c r="I148" s="99"/>
      <c r="J148" s="72"/>
      <c r="K148" s="83"/>
      <c r="L148" s="83"/>
      <c r="M148" s="83"/>
      <c r="N148" s="83"/>
      <c r="O148" s="83"/>
      <c r="P148" s="83"/>
      <c r="Q148" s="83"/>
      <c r="R148" s="83"/>
    </row>
    <row r="149" spans="1:18" s="82" customFormat="1" x14ac:dyDescent="0.2">
      <c r="A149" s="4" t="s">
        <v>200</v>
      </c>
      <c r="B149" s="228"/>
      <c r="C149" s="218"/>
      <c r="D149" s="5" t="s">
        <v>274</v>
      </c>
      <c r="E149" s="220"/>
      <c r="F149" s="162"/>
      <c r="G149" s="97">
        <v>500000000</v>
      </c>
      <c r="H149" s="201" t="s">
        <v>274</v>
      </c>
      <c r="I149" s="99"/>
      <c r="J149" s="72"/>
      <c r="K149" s="83"/>
      <c r="L149" s="83"/>
      <c r="M149" s="83"/>
      <c r="N149" s="83"/>
      <c r="O149" s="83"/>
      <c r="P149" s="83"/>
      <c r="Q149" s="83"/>
      <c r="R149" s="83"/>
    </row>
    <row r="150" spans="1:18" s="82" customFormat="1" x14ac:dyDescent="0.2">
      <c r="A150" s="4" t="s">
        <v>244</v>
      </c>
      <c r="B150" s="228"/>
      <c r="C150" s="218"/>
      <c r="D150" s="5" t="s">
        <v>274</v>
      </c>
      <c r="E150" s="220"/>
      <c r="F150" s="162"/>
      <c r="G150" s="97">
        <v>95000000</v>
      </c>
      <c r="H150" s="201" t="s">
        <v>274</v>
      </c>
      <c r="I150" s="99"/>
      <c r="J150" s="72"/>
      <c r="K150" s="83"/>
      <c r="L150" s="83"/>
      <c r="M150" s="83"/>
      <c r="N150" s="83"/>
      <c r="O150" s="83"/>
      <c r="P150" s="83"/>
      <c r="Q150" s="83"/>
      <c r="R150" s="83"/>
    </row>
    <row r="151" spans="1:18" s="82" customFormat="1" x14ac:dyDescent="0.2">
      <c r="A151" s="4" t="s">
        <v>201</v>
      </c>
      <c r="B151" s="228"/>
      <c r="C151" s="218"/>
      <c r="D151" s="5" t="s">
        <v>274</v>
      </c>
      <c r="E151" s="220"/>
      <c r="F151" s="162"/>
      <c r="G151" s="97">
        <v>30000000</v>
      </c>
      <c r="H151" s="201" t="s">
        <v>274</v>
      </c>
      <c r="I151" s="99"/>
      <c r="J151" s="72"/>
      <c r="K151" s="83"/>
      <c r="L151" s="83"/>
      <c r="M151" s="83"/>
      <c r="N151" s="83"/>
      <c r="O151" s="83"/>
      <c r="P151" s="83"/>
      <c r="Q151" s="83"/>
      <c r="R151" s="83"/>
    </row>
    <row r="152" spans="1:18" s="82" customFormat="1" x14ac:dyDescent="0.2">
      <c r="A152" s="25" t="s">
        <v>139</v>
      </c>
      <c r="B152" s="228"/>
      <c r="C152" s="218"/>
      <c r="D152" s="5" t="s">
        <v>274</v>
      </c>
      <c r="E152" s="220"/>
      <c r="F152" s="164"/>
      <c r="G152" s="119">
        <v>2000000000</v>
      </c>
      <c r="H152" s="201" t="s">
        <v>274</v>
      </c>
      <c r="I152" s="99"/>
      <c r="J152" s="72"/>
      <c r="K152" s="83"/>
      <c r="L152" s="83"/>
      <c r="M152" s="83"/>
      <c r="N152" s="83"/>
      <c r="O152" s="83"/>
      <c r="P152" s="83"/>
      <c r="Q152" s="83"/>
      <c r="R152" s="83"/>
    </row>
    <row r="153" spans="1:18" s="82" customFormat="1" x14ac:dyDescent="0.2">
      <c r="A153" s="25" t="s">
        <v>202</v>
      </c>
      <c r="B153" s="228"/>
      <c r="C153" s="218"/>
      <c r="D153" s="5" t="s">
        <v>274</v>
      </c>
      <c r="E153" s="220"/>
      <c r="F153" s="164"/>
      <c r="G153" s="119">
        <v>90000000</v>
      </c>
      <c r="H153" s="201" t="s">
        <v>274</v>
      </c>
      <c r="I153" s="99"/>
      <c r="J153" s="72"/>
      <c r="K153" s="83"/>
      <c r="L153" s="83"/>
      <c r="M153" s="83"/>
      <c r="N153" s="83"/>
      <c r="O153" s="83"/>
      <c r="P153" s="83"/>
      <c r="Q153" s="83"/>
      <c r="R153" s="83"/>
    </row>
    <row r="154" spans="1:18" s="82" customFormat="1" x14ac:dyDescent="0.2">
      <c r="A154" s="25" t="s">
        <v>203</v>
      </c>
      <c r="B154" s="228"/>
      <c r="C154" s="218"/>
      <c r="D154" s="5" t="s">
        <v>274</v>
      </c>
      <c r="E154" s="220"/>
      <c r="F154" s="164"/>
      <c r="G154" s="119">
        <v>139000000</v>
      </c>
      <c r="H154" s="201" t="s">
        <v>274</v>
      </c>
      <c r="I154" s="99"/>
      <c r="J154" s="72"/>
      <c r="K154" s="83"/>
      <c r="L154" s="83"/>
      <c r="M154" s="83"/>
      <c r="N154" s="83"/>
      <c r="O154" s="83"/>
      <c r="P154" s="83"/>
      <c r="Q154" s="83"/>
      <c r="R154" s="83"/>
    </row>
    <row r="155" spans="1:18" s="82" customFormat="1" x14ac:dyDescent="0.2">
      <c r="A155" s="25" t="s">
        <v>204</v>
      </c>
      <c r="B155" s="230"/>
      <c r="C155" s="224"/>
      <c r="D155" s="5" t="s">
        <v>274</v>
      </c>
      <c r="E155" s="231"/>
      <c r="F155" s="164"/>
      <c r="G155" s="119">
        <v>600000000</v>
      </c>
      <c r="H155" s="201" t="s">
        <v>274</v>
      </c>
      <c r="I155" s="99"/>
      <c r="J155" s="72"/>
      <c r="K155" s="83"/>
      <c r="L155" s="83"/>
      <c r="M155" s="83"/>
      <c r="N155" s="83"/>
      <c r="O155" s="83"/>
      <c r="P155" s="83"/>
      <c r="Q155" s="83"/>
      <c r="R155" s="83"/>
    </row>
    <row r="156" spans="1:18" s="82" customFormat="1" ht="42" x14ac:dyDescent="0.2">
      <c r="A156" s="58" t="s">
        <v>138</v>
      </c>
      <c r="B156" s="26" t="s">
        <v>280</v>
      </c>
      <c r="C156" s="5" t="s">
        <v>207</v>
      </c>
      <c r="D156" s="5" t="s">
        <v>274</v>
      </c>
      <c r="E156" s="86" t="s">
        <v>19</v>
      </c>
      <c r="F156" s="164"/>
      <c r="G156" s="119">
        <v>490000000</v>
      </c>
      <c r="H156" s="201" t="s">
        <v>274</v>
      </c>
      <c r="I156" s="99"/>
      <c r="J156" s="72"/>
      <c r="K156" s="83"/>
      <c r="L156" s="83"/>
      <c r="M156" s="83"/>
      <c r="N156" s="83"/>
      <c r="O156" s="83"/>
      <c r="P156" s="83"/>
      <c r="Q156" s="83"/>
      <c r="R156" s="83"/>
    </row>
    <row r="157" spans="1:18" s="82" customFormat="1" ht="31.5" x14ac:dyDescent="0.2">
      <c r="A157" s="58" t="s">
        <v>138</v>
      </c>
      <c r="B157" s="26" t="s">
        <v>208</v>
      </c>
      <c r="C157" s="5" t="s">
        <v>209</v>
      </c>
      <c r="D157" s="5" t="s">
        <v>279</v>
      </c>
      <c r="E157" s="86" t="s">
        <v>19</v>
      </c>
      <c r="F157" s="164"/>
      <c r="G157" s="119">
        <v>400000000</v>
      </c>
      <c r="H157" s="201" t="s">
        <v>279</v>
      </c>
      <c r="I157" s="99"/>
      <c r="J157" s="72"/>
      <c r="K157" s="83"/>
      <c r="L157" s="83"/>
      <c r="M157" s="83"/>
      <c r="N157" s="83"/>
      <c r="O157" s="83"/>
      <c r="P157" s="83"/>
      <c r="Q157" s="83"/>
      <c r="R157" s="83"/>
    </row>
    <row r="158" spans="1:18" s="82" customFormat="1" ht="31.5" x14ac:dyDescent="0.2">
      <c r="A158" s="74" t="s">
        <v>139</v>
      </c>
      <c r="B158" s="26" t="s">
        <v>210</v>
      </c>
      <c r="C158" s="118" t="s">
        <v>212</v>
      </c>
      <c r="D158" s="5" t="s">
        <v>277</v>
      </c>
      <c r="E158" s="86" t="s">
        <v>19</v>
      </c>
      <c r="F158" s="185"/>
      <c r="G158" s="128">
        <v>819900000</v>
      </c>
      <c r="H158" s="201" t="s">
        <v>277</v>
      </c>
      <c r="I158" s="99"/>
      <c r="J158" s="72"/>
      <c r="K158" s="83"/>
      <c r="L158" s="83"/>
      <c r="M158" s="83"/>
      <c r="N158" s="83"/>
      <c r="O158" s="83"/>
      <c r="P158" s="83"/>
      <c r="Q158" s="83"/>
      <c r="R158" s="83"/>
    </row>
    <row r="159" spans="1:18" s="82" customFormat="1" ht="21.75" thickBot="1" x14ac:dyDescent="0.25">
      <c r="A159" s="129" t="s">
        <v>139</v>
      </c>
      <c r="B159" s="191" t="s">
        <v>190</v>
      </c>
      <c r="C159" s="118" t="s">
        <v>211</v>
      </c>
      <c r="D159" s="5" t="s">
        <v>274</v>
      </c>
      <c r="E159" s="193" t="s">
        <v>19</v>
      </c>
      <c r="F159" s="164"/>
      <c r="G159" s="119">
        <v>1100000000</v>
      </c>
      <c r="H159" s="201" t="s">
        <v>274</v>
      </c>
      <c r="I159" s="99"/>
      <c r="J159" s="72"/>
      <c r="K159" s="83"/>
      <c r="L159" s="83"/>
      <c r="M159" s="83"/>
      <c r="N159" s="83"/>
      <c r="O159" s="83"/>
      <c r="P159" s="83"/>
      <c r="Q159" s="83"/>
      <c r="R159" s="83"/>
    </row>
    <row r="160" spans="1:18" s="82" customFormat="1" x14ac:dyDescent="0.2">
      <c r="A160" s="214">
        <v>2022</v>
      </c>
      <c r="B160" s="215"/>
      <c r="C160" s="215"/>
      <c r="D160" s="215"/>
      <c r="E160" s="215"/>
      <c r="F160" s="215"/>
      <c r="G160" s="117">
        <f>SUM(G161:G191)</f>
        <v>47084564150</v>
      </c>
      <c r="H160" s="117"/>
      <c r="I160" s="102"/>
      <c r="J160" s="72"/>
      <c r="K160" s="83"/>
      <c r="L160" s="83"/>
      <c r="M160" s="83"/>
      <c r="N160" s="83"/>
      <c r="O160" s="83"/>
      <c r="P160" s="83"/>
      <c r="Q160" s="83"/>
      <c r="R160" s="83"/>
    </row>
    <row r="161" spans="1:18" s="82" customFormat="1" ht="12.6" customHeight="1" x14ac:dyDescent="0.2">
      <c r="A161" s="58" t="s">
        <v>233</v>
      </c>
      <c r="B161" s="216" t="s">
        <v>144</v>
      </c>
      <c r="C161" s="217" t="s">
        <v>254</v>
      </c>
      <c r="D161" s="5" t="s">
        <v>274</v>
      </c>
      <c r="E161" s="219" t="s">
        <v>19</v>
      </c>
      <c r="F161" s="221"/>
      <c r="G161" s="128">
        <v>7665500000</v>
      </c>
      <c r="H161" s="201" t="s">
        <v>274</v>
      </c>
      <c r="I161" s="99"/>
      <c r="J161" s="72"/>
      <c r="K161" s="83"/>
      <c r="L161" s="83"/>
      <c r="M161" s="83"/>
      <c r="N161" s="83"/>
      <c r="O161" s="83"/>
      <c r="P161" s="83"/>
      <c r="Q161" s="83"/>
      <c r="R161" s="83"/>
    </row>
    <row r="162" spans="1:18" s="82" customFormat="1" ht="12.6" customHeight="1" x14ac:dyDescent="0.2">
      <c r="A162" s="58" t="s">
        <v>222</v>
      </c>
      <c r="B162" s="216"/>
      <c r="C162" s="218"/>
      <c r="D162" s="5" t="s">
        <v>274</v>
      </c>
      <c r="E162" s="220"/>
      <c r="F162" s="222"/>
      <c r="G162" s="128">
        <v>3610400000</v>
      </c>
      <c r="H162" s="201" t="s">
        <v>274</v>
      </c>
      <c r="I162" s="99"/>
      <c r="J162" s="72"/>
      <c r="K162" s="83"/>
      <c r="L162" s="83"/>
      <c r="M162" s="83"/>
      <c r="N162" s="83"/>
      <c r="O162" s="83"/>
      <c r="P162" s="83"/>
      <c r="Q162" s="83"/>
      <c r="R162" s="83"/>
    </row>
    <row r="163" spans="1:18" s="82" customFormat="1" ht="12.6" customHeight="1" x14ac:dyDescent="0.2">
      <c r="A163" s="58" t="s">
        <v>223</v>
      </c>
      <c r="B163" s="216"/>
      <c r="C163" s="218"/>
      <c r="D163" s="5" t="s">
        <v>274</v>
      </c>
      <c r="E163" s="220"/>
      <c r="F163" s="222"/>
      <c r="G163" s="128">
        <v>2500000000</v>
      </c>
      <c r="H163" s="201" t="s">
        <v>274</v>
      </c>
      <c r="I163" s="99"/>
      <c r="J163" s="72"/>
      <c r="K163" s="83"/>
      <c r="L163" s="83"/>
      <c r="M163" s="83"/>
      <c r="N163" s="83"/>
      <c r="O163" s="83"/>
      <c r="P163" s="83"/>
      <c r="Q163" s="83"/>
      <c r="R163" s="83"/>
    </row>
    <row r="164" spans="1:18" s="82" customFormat="1" ht="12.6" customHeight="1" x14ac:dyDescent="0.2">
      <c r="A164" s="58" t="s">
        <v>221</v>
      </c>
      <c r="B164" s="216"/>
      <c r="C164" s="218"/>
      <c r="D164" s="5" t="s">
        <v>274</v>
      </c>
      <c r="E164" s="220"/>
      <c r="F164" s="222"/>
      <c r="G164" s="128">
        <v>1750000000</v>
      </c>
      <c r="H164" s="201" t="s">
        <v>274</v>
      </c>
      <c r="I164" s="99"/>
      <c r="J164" s="72"/>
      <c r="K164" s="83"/>
      <c r="L164" s="83"/>
      <c r="M164" s="83"/>
      <c r="N164" s="83"/>
      <c r="O164" s="83"/>
      <c r="P164" s="83"/>
      <c r="Q164" s="83"/>
      <c r="R164" s="83"/>
    </row>
    <row r="165" spans="1:18" s="82" customFormat="1" ht="12.6" customHeight="1" x14ac:dyDescent="0.2">
      <c r="A165" s="58" t="s">
        <v>26</v>
      </c>
      <c r="B165" s="216"/>
      <c r="C165" s="218"/>
      <c r="D165" s="5" t="s">
        <v>274</v>
      </c>
      <c r="E165" s="220"/>
      <c r="F165" s="222"/>
      <c r="G165" s="128">
        <v>2760400000</v>
      </c>
      <c r="H165" s="201" t="s">
        <v>274</v>
      </c>
      <c r="I165" s="99"/>
      <c r="J165" s="72"/>
      <c r="K165" s="83"/>
      <c r="L165" s="83"/>
      <c r="M165" s="83"/>
      <c r="N165" s="83"/>
      <c r="O165" s="83"/>
      <c r="P165" s="83"/>
      <c r="Q165" s="83"/>
      <c r="R165" s="83"/>
    </row>
    <row r="166" spans="1:18" s="82" customFormat="1" ht="12.6" customHeight="1" x14ac:dyDescent="0.2">
      <c r="A166" s="58" t="s">
        <v>139</v>
      </c>
      <c r="B166" s="216"/>
      <c r="C166" s="218"/>
      <c r="D166" s="5" t="s">
        <v>274</v>
      </c>
      <c r="E166" s="220"/>
      <c r="F166" s="222"/>
      <c r="G166" s="128">
        <v>2785050000</v>
      </c>
      <c r="H166" s="201" t="s">
        <v>274</v>
      </c>
      <c r="I166" s="99"/>
      <c r="J166" s="72"/>
      <c r="K166" s="83"/>
      <c r="L166" s="83"/>
      <c r="M166" s="83"/>
      <c r="N166" s="83"/>
      <c r="O166" s="83"/>
      <c r="P166" s="83"/>
      <c r="Q166" s="83"/>
      <c r="R166" s="83"/>
    </row>
    <row r="167" spans="1:18" s="82" customFormat="1" ht="12.6" customHeight="1" x14ac:dyDescent="0.2">
      <c r="A167" s="58" t="s">
        <v>224</v>
      </c>
      <c r="B167" s="216"/>
      <c r="C167" s="218"/>
      <c r="D167" s="5" t="s">
        <v>274</v>
      </c>
      <c r="E167" s="220"/>
      <c r="F167" s="222"/>
      <c r="G167" s="128">
        <v>1500000000</v>
      </c>
      <c r="H167" s="201" t="s">
        <v>274</v>
      </c>
      <c r="I167" s="99"/>
      <c r="J167" s="72"/>
      <c r="K167" s="83"/>
      <c r="L167" s="83"/>
      <c r="M167" s="83"/>
      <c r="N167" s="83"/>
      <c r="O167" s="83"/>
      <c r="P167" s="83"/>
      <c r="Q167" s="83"/>
      <c r="R167" s="83"/>
    </row>
    <row r="168" spans="1:18" s="82" customFormat="1" ht="12.6" customHeight="1" x14ac:dyDescent="0.2">
      <c r="A168" s="58" t="s">
        <v>218</v>
      </c>
      <c r="B168" s="216"/>
      <c r="C168" s="218"/>
      <c r="D168" s="5" t="s">
        <v>274</v>
      </c>
      <c r="E168" s="220"/>
      <c r="F168" s="222"/>
      <c r="G168" s="128">
        <v>600000000</v>
      </c>
      <c r="H168" s="201" t="s">
        <v>274</v>
      </c>
      <c r="I168" s="99"/>
      <c r="J168" s="72"/>
      <c r="K168" s="83"/>
      <c r="L168" s="83"/>
      <c r="M168" s="83"/>
      <c r="N168" s="83"/>
      <c r="O168" s="83"/>
      <c r="P168" s="83"/>
      <c r="Q168" s="83"/>
      <c r="R168" s="83"/>
    </row>
    <row r="169" spans="1:18" s="82" customFormat="1" ht="12.6" customHeight="1" x14ac:dyDescent="0.2">
      <c r="A169" s="58" t="s">
        <v>200</v>
      </c>
      <c r="B169" s="216"/>
      <c r="C169" s="218"/>
      <c r="D169" s="5" t="s">
        <v>274</v>
      </c>
      <c r="E169" s="220"/>
      <c r="F169" s="222"/>
      <c r="G169" s="128">
        <v>460000000</v>
      </c>
      <c r="H169" s="201" t="s">
        <v>274</v>
      </c>
      <c r="I169" s="99"/>
      <c r="J169" s="72"/>
      <c r="K169" s="83"/>
      <c r="L169" s="83"/>
      <c r="M169" s="83"/>
      <c r="N169" s="83"/>
      <c r="O169" s="83"/>
      <c r="P169" s="83"/>
      <c r="Q169" s="83"/>
      <c r="R169" s="83"/>
    </row>
    <row r="170" spans="1:18" s="82" customFormat="1" ht="12.6" customHeight="1" x14ac:dyDescent="0.2">
      <c r="A170" s="58" t="s">
        <v>219</v>
      </c>
      <c r="B170" s="216"/>
      <c r="C170" s="218"/>
      <c r="D170" s="5" t="s">
        <v>274</v>
      </c>
      <c r="E170" s="220"/>
      <c r="F170" s="222"/>
      <c r="G170" s="128">
        <v>150000000</v>
      </c>
      <c r="H170" s="201" t="s">
        <v>274</v>
      </c>
      <c r="I170" s="99"/>
      <c r="J170" s="72"/>
      <c r="K170" s="83"/>
      <c r="L170" s="83"/>
      <c r="M170" s="83"/>
      <c r="N170" s="83"/>
      <c r="O170" s="83"/>
      <c r="P170" s="83"/>
      <c r="Q170" s="83"/>
      <c r="R170" s="83"/>
    </row>
    <row r="171" spans="1:18" s="82" customFormat="1" ht="12.6" customHeight="1" x14ac:dyDescent="0.2">
      <c r="A171" s="58" t="s">
        <v>225</v>
      </c>
      <c r="B171" s="216"/>
      <c r="C171" s="218"/>
      <c r="D171" s="5" t="s">
        <v>274</v>
      </c>
      <c r="E171" s="220"/>
      <c r="F171" s="222"/>
      <c r="G171" s="128">
        <v>252300000</v>
      </c>
      <c r="H171" s="201" t="s">
        <v>274</v>
      </c>
      <c r="I171" s="99"/>
      <c r="J171" s="72"/>
      <c r="K171" s="83"/>
      <c r="L171" s="83"/>
      <c r="M171" s="83"/>
      <c r="N171" s="83"/>
      <c r="O171" s="83"/>
      <c r="P171" s="83"/>
      <c r="Q171" s="83"/>
      <c r="R171" s="83"/>
    </row>
    <row r="172" spans="1:18" s="82" customFormat="1" ht="12.6" customHeight="1" x14ac:dyDescent="0.2">
      <c r="A172" s="58" t="s">
        <v>215</v>
      </c>
      <c r="B172" s="216"/>
      <c r="C172" s="218"/>
      <c r="D172" s="5" t="s">
        <v>274</v>
      </c>
      <c r="E172" s="220"/>
      <c r="F172" s="222"/>
      <c r="G172" s="128">
        <v>250000000</v>
      </c>
      <c r="H172" s="201" t="s">
        <v>274</v>
      </c>
      <c r="I172" s="99"/>
      <c r="J172" s="72"/>
      <c r="K172" s="83"/>
      <c r="L172" s="83"/>
      <c r="M172" s="83"/>
      <c r="N172" s="83"/>
      <c r="O172" s="83"/>
      <c r="P172" s="83"/>
      <c r="Q172" s="83"/>
      <c r="R172" s="83"/>
    </row>
    <row r="173" spans="1:18" s="82" customFormat="1" ht="12.6" customHeight="1" x14ac:dyDescent="0.2">
      <c r="A173" s="58" t="s">
        <v>213</v>
      </c>
      <c r="B173" s="216"/>
      <c r="C173" s="218"/>
      <c r="D173" s="5" t="s">
        <v>274</v>
      </c>
      <c r="E173" s="220"/>
      <c r="F173" s="222"/>
      <c r="G173" s="128">
        <v>183000000</v>
      </c>
      <c r="H173" s="201" t="s">
        <v>274</v>
      </c>
      <c r="I173" s="99"/>
      <c r="J173" s="72"/>
      <c r="K173" s="83"/>
      <c r="L173" s="83"/>
      <c r="M173" s="83"/>
      <c r="N173" s="83"/>
      <c r="O173" s="83"/>
      <c r="P173" s="83"/>
      <c r="Q173" s="83"/>
      <c r="R173" s="83"/>
    </row>
    <row r="174" spans="1:18" s="82" customFormat="1" ht="12.6" customHeight="1" x14ac:dyDescent="0.2">
      <c r="A174" s="58" t="s">
        <v>217</v>
      </c>
      <c r="B174" s="216"/>
      <c r="C174" s="218"/>
      <c r="D174" s="5" t="s">
        <v>274</v>
      </c>
      <c r="E174" s="220"/>
      <c r="F174" s="222"/>
      <c r="G174" s="128">
        <v>175000000</v>
      </c>
      <c r="H174" s="201" t="s">
        <v>274</v>
      </c>
      <c r="I174" s="99"/>
      <c r="J174" s="72"/>
      <c r="K174" s="83"/>
      <c r="L174" s="83"/>
      <c r="M174" s="83"/>
      <c r="N174" s="83"/>
      <c r="O174" s="83"/>
      <c r="P174" s="83"/>
      <c r="Q174" s="83"/>
      <c r="R174" s="83"/>
    </row>
    <row r="175" spans="1:18" s="82" customFormat="1" x14ac:dyDescent="0.2">
      <c r="A175" s="58" t="s">
        <v>152</v>
      </c>
      <c r="B175" s="216"/>
      <c r="C175" s="218"/>
      <c r="D175" s="5" t="s">
        <v>274</v>
      </c>
      <c r="E175" s="220"/>
      <c r="F175" s="222"/>
      <c r="G175" s="128">
        <v>70000000</v>
      </c>
      <c r="H175" s="201" t="s">
        <v>274</v>
      </c>
      <c r="I175" s="99"/>
      <c r="J175" s="72"/>
      <c r="K175" s="83"/>
      <c r="L175" s="83"/>
      <c r="M175" s="83"/>
      <c r="N175" s="83"/>
      <c r="O175" s="83"/>
      <c r="P175" s="83"/>
      <c r="Q175" s="83"/>
      <c r="R175" s="83"/>
    </row>
    <row r="176" spans="1:18" s="82" customFormat="1" ht="12.95" customHeight="1" x14ac:dyDescent="0.2">
      <c r="A176" s="58" t="s">
        <v>214</v>
      </c>
      <c r="B176" s="216"/>
      <c r="C176" s="218"/>
      <c r="D176" s="5" t="s">
        <v>274</v>
      </c>
      <c r="E176" s="220"/>
      <c r="F176" s="222"/>
      <c r="G176" s="128">
        <v>93500000</v>
      </c>
      <c r="H176" s="201" t="s">
        <v>274</v>
      </c>
      <c r="I176" s="99"/>
      <c r="J176" s="72"/>
      <c r="K176" s="83"/>
      <c r="L176" s="83"/>
      <c r="M176" s="83"/>
      <c r="N176" s="83"/>
      <c r="O176" s="83"/>
      <c r="P176" s="83"/>
      <c r="Q176" s="83"/>
      <c r="R176" s="83"/>
    </row>
    <row r="177" spans="1:18" s="82" customFormat="1" x14ac:dyDescent="0.2">
      <c r="A177" s="58" t="s">
        <v>232</v>
      </c>
      <c r="B177" s="216"/>
      <c r="C177" s="218"/>
      <c r="D177" s="5" t="s">
        <v>274</v>
      </c>
      <c r="E177" s="220"/>
      <c r="F177" s="222"/>
      <c r="G177" s="128">
        <v>110000000</v>
      </c>
      <c r="H177" s="201" t="s">
        <v>274</v>
      </c>
      <c r="I177" s="99"/>
      <c r="J177" s="72"/>
      <c r="K177" s="83"/>
      <c r="L177" s="83"/>
      <c r="M177" s="83"/>
      <c r="N177" s="83"/>
      <c r="O177" s="83"/>
      <c r="P177" s="83"/>
      <c r="Q177" s="83"/>
      <c r="R177" s="83"/>
    </row>
    <row r="178" spans="1:18" s="82" customFormat="1" ht="12.95" customHeight="1" x14ac:dyDescent="0.2">
      <c r="A178" s="58" t="s">
        <v>220</v>
      </c>
      <c r="B178" s="216"/>
      <c r="C178" s="218"/>
      <c r="D178" s="5" t="s">
        <v>274</v>
      </c>
      <c r="E178" s="220"/>
      <c r="F178" s="222"/>
      <c r="G178" s="128">
        <v>74000000</v>
      </c>
      <c r="H178" s="201" t="s">
        <v>274</v>
      </c>
      <c r="I178" s="99"/>
      <c r="J178" s="72"/>
      <c r="K178" s="83"/>
      <c r="L178" s="83"/>
      <c r="M178" s="83"/>
      <c r="N178" s="83"/>
      <c r="O178" s="83"/>
      <c r="P178" s="83"/>
      <c r="Q178" s="83"/>
      <c r="R178" s="83"/>
    </row>
    <row r="179" spans="1:18" s="82" customFormat="1" x14ac:dyDescent="0.2">
      <c r="A179" s="58" t="s">
        <v>216</v>
      </c>
      <c r="B179" s="216"/>
      <c r="C179" s="218"/>
      <c r="D179" s="5" t="s">
        <v>274</v>
      </c>
      <c r="E179" s="220"/>
      <c r="F179" s="222"/>
      <c r="G179" s="128">
        <v>50000000</v>
      </c>
      <c r="H179" s="201" t="s">
        <v>274</v>
      </c>
      <c r="I179" s="99"/>
      <c r="J179" s="72"/>
      <c r="K179" s="83"/>
      <c r="L179" s="83"/>
      <c r="M179" s="83"/>
      <c r="N179" s="83"/>
      <c r="O179" s="83"/>
      <c r="P179" s="83"/>
      <c r="Q179" s="83"/>
      <c r="R179" s="83"/>
    </row>
    <row r="180" spans="1:18" s="82" customFormat="1" x14ac:dyDescent="0.2">
      <c r="A180" s="58" t="s">
        <v>227</v>
      </c>
      <c r="B180" s="216"/>
      <c r="C180" s="218"/>
      <c r="D180" s="5" t="s">
        <v>274</v>
      </c>
      <c r="E180" s="220"/>
      <c r="F180" s="222"/>
      <c r="G180" s="128">
        <v>31000000</v>
      </c>
      <c r="H180" s="201" t="s">
        <v>274</v>
      </c>
      <c r="I180" s="99"/>
      <c r="J180" s="72"/>
      <c r="K180" s="83"/>
      <c r="L180" s="83"/>
      <c r="M180" s="83"/>
      <c r="N180" s="83"/>
      <c r="O180" s="83"/>
      <c r="P180" s="83"/>
      <c r="Q180" s="83"/>
      <c r="R180" s="83"/>
    </row>
    <row r="181" spans="1:18" s="82" customFormat="1" x14ac:dyDescent="0.2">
      <c r="A181" s="58" t="s">
        <v>226</v>
      </c>
      <c r="B181" s="216"/>
      <c r="C181" s="218"/>
      <c r="D181" s="5" t="s">
        <v>274</v>
      </c>
      <c r="E181" s="220"/>
      <c r="F181" s="222"/>
      <c r="G181" s="128">
        <v>65000000</v>
      </c>
      <c r="H181" s="201" t="s">
        <v>274</v>
      </c>
      <c r="I181" s="99"/>
      <c r="J181" s="72"/>
      <c r="K181" s="83"/>
      <c r="L181" s="83"/>
      <c r="M181" s="83"/>
      <c r="N181" s="83"/>
      <c r="O181" s="83"/>
      <c r="P181" s="83"/>
      <c r="Q181" s="83"/>
      <c r="R181" s="83"/>
    </row>
    <row r="182" spans="1:18" s="82" customFormat="1" x14ac:dyDescent="0.2">
      <c r="A182" s="58" t="s">
        <v>228</v>
      </c>
      <c r="B182" s="216"/>
      <c r="C182" s="218"/>
      <c r="D182" s="5" t="s">
        <v>274</v>
      </c>
      <c r="E182" s="220"/>
      <c r="F182" s="222"/>
      <c r="G182" s="128">
        <v>14000000</v>
      </c>
      <c r="H182" s="201" t="s">
        <v>274</v>
      </c>
      <c r="I182" s="99"/>
      <c r="J182" s="72"/>
      <c r="K182" s="83"/>
      <c r="L182" s="83"/>
      <c r="M182" s="83"/>
      <c r="N182" s="83"/>
      <c r="O182" s="83"/>
      <c r="P182" s="83"/>
      <c r="Q182" s="83"/>
      <c r="R182" s="83"/>
    </row>
    <row r="183" spans="1:18" s="82" customFormat="1" x14ac:dyDescent="0.2">
      <c r="A183" s="58" t="s">
        <v>230</v>
      </c>
      <c r="B183" s="216"/>
      <c r="C183" s="218"/>
      <c r="D183" s="5" t="s">
        <v>274</v>
      </c>
      <c r="E183" s="220"/>
      <c r="F183" s="222"/>
      <c r="G183" s="128">
        <v>8000000</v>
      </c>
      <c r="H183" s="201" t="s">
        <v>274</v>
      </c>
      <c r="I183" s="99"/>
      <c r="J183" s="72"/>
      <c r="K183" s="83"/>
      <c r="L183" s="83"/>
      <c r="M183" s="83"/>
      <c r="N183" s="83"/>
      <c r="O183" s="83"/>
      <c r="P183" s="83"/>
      <c r="Q183" s="83"/>
      <c r="R183" s="83"/>
    </row>
    <row r="184" spans="1:18" s="82" customFormat="1" x14ac:dyDescent="0.2">
      <c r="A184" s="58" t="s">
        <v>231</v>
      </c>
      <c r="B184" s="216"/>
      <c r="C184" s="218"/>
      <c r="D184" s="5" t="s">
        <v>274</v>
      </c>
      <c r="E184" s="220"/>
      <c r="F184" s="222"/>
      <c r="G184" s="128">
        <v>1000000</v>
      </c>
      <c r="H184" s="201" t="s">
        <v>274</v>
      </c>
      <c r="I184" s="99"/>
      <c r="J184" s="72"/>
      <c r="K184" s="83"/>
      <c r="L184" s="83"/>
      <c r="M184" s="83"/>
      <c r="N184" s="83"/>
      <c r="O184" s="83"/>
      <c r="P184" s="83"/>
      <c r="Q184" s="83"/>
      <c r="R184" s="83"/>
    </row>
    <row r="185" spans="1:18" s="82" customFormat="1" x14ac:dyDescent="0.2">
      <c r="A185" s="58" t="s">
        <v>229</v>
      </c>
      <c r="B185" s="216"/>
      <c r="C185" s="218"/>
      <c r="D185" s="5" t="s">
        <v>274</v>
      </c>
      <c r="E185" s="220"/>
      <c r="F185" s="222"/>
      <c r="G185" s="128">
        <v>3000000</v>
      </c>
      <c r="H185" s="201" t="s">
        <v>274</v>
      </c>
      <c r="I185" s="99"/>
      <c r="J185" s="72"/>
      <c r="K185" s="83"/>
      <c r="L185" s="83"/>
      <c r="M185" s="83"/>
      <c r="N185" s="83"/>
      <c r="O185" s="83"/>
      <c r="P185" s="83"/>
      <c r="Q185" s="83"/>
      <c r="R185" s="83"/>
    </row>
    <row r="186" spans="1:18" s="82" customFormat="1" ht="24.6" customHeight="1" x14ac:dyDescent="0.2">
      <c r="A186" s="58" t="s">
        <v>14</v>
      </c>
      <c r="B186" s="55" t="s">
        <v>258</v>
      </c>
      <c r="C186" s="5" t="s">
        <v>235</v>
      </c>
      <c r="D186" s="5" t="s">
        <v>274</v>
      </c>
      <c r="E186" s="86" t="s">
        <v>234</v>
      </c>
      <c r="F186" s="162">
        <v>100000000</v>
      </c>
      <c r="G186" s="119">
        <v>2925490000</v>
      </c>
      <c r="H186" s="201" t="s">
        <v>274</v>
      </c>
      <c r="I186" s="99"/>
      <c r="J186" s="72"/>
      <c r="K186" s="83"/>
      <c r="L186" s="83"/>
      <c r="M186" s="83"/>
      <c r="N186" s="83"/>
      <c r="O186" s="83"/>
      <c r="P186" s="83"/>
      <c r="Q186" s="83"/>
      <c r="R186" s="83"/>
    </row>
    <row r="187" spans="1:18" s="82" customFormat="1" ht="47.25" customHeight="1" x14ac:dyDescent="0.2">
      <c r="A187" s="58" t="s">
        <v>14</v>
      </c>
      <c r="B187" s="55" t="s">
        <v>256</v>
      </c>
      <c r="C187" s="56" t="s">
        <v>236</v>
      </c>
      <c r="D187" s="5" t="s">
        <v>274</v>
      </c>
      <c r="E187" s="86" t="s">
        <v>234</v>
      </c>
      <c r="F187" s="162">
        <v>34000000</v>
      </c>
      <c r="G187" s="119">
        <v>994666600</v>
      </c>
      <c r="H187" s="201" t="s">
        <v>274</v>
      </c>
      <c r="I187" s="99"/>
      <c r="J187" s="72"/>
      <c r="K187" s="83"/>
      <c r="L187" s="83"/>
      <c r="M187" s="83"/>
      <c r="N187" s="83"/>
      <c r="O187" s="83"/>
      <c r="P187" s="83"/>
      <c r="Q187" s="83"/>
      <c r="R187" s="83"/>
    </row>
    <row r="188" spans="1:18" s="82" customFormat="1" ht="54.75" customHeight="1" x14ac:dyDescent="0.2">
      <c r="A188" s="58" t="s">
        <v>14</v>
      </c>
      <c r="B188" s="55" t="s">
        <v>256</v>
      </c>
      <c r="C188" s="56" t="s">
        <v>239</v>
      </c>
      <c r="D188" s="5" t="s">
        <v>274</v>
      </c>
      <c r="E188" s="86" t="s">
        <v>234</v>
      </c>
      <c r="F188" s="162">
        <v>177000000</v>
      </c>
      <c r="G188" s="97">
        <v>5178117300</v>
      </c>
      <c r="H188" s="201" t="s">
        <v>274</v>
      </c>
      <c r="I188" s="99"/>
      <c r="J188" s="72"/>
      <c r="K188" s="83"/>
      <c r="L188" s="83"/>
      <c r="M188" s="83"/>
      <c r="N188" s="83"/>
      <c r="O188" s="83"/>
      <c r="P188" s="83"/>
      <c r="Q188" s="83"/>
      <c r="R188" s="83"/>
    </row>
    <row r="189" spans="1:18" s="82" customFormat="1" ht="54.75" customHeight="1" x14ac:dyDescent="0.2">
      <c r="A189" s="58" t="s">
        <v>83</v>
      </c>
      <c r="B189" s="55" t="s">
        <v>255</v>
      </c>
      <c r="C189" s="56" t="s">
        <v>241</v>
      </c>
      <c r="D189" s="56" t="s">
        <v>279</v>
      </c>
      <c r="E189" s="86" t="s">
        <v>13</v>
      </c>
      <c r="F189" s="162">
        <v>300000000</v>
      </c>
      <c r="G189" s="97">
        <v>10637610000</v>
      </c>
      <c r="H189" s="204" t="s">
        <v>279</v>
      </c>
      <c r="I189" s="99"/>
      <c r="J189" s="72"/>
      <c r="K189" s="83"/>
      <c r="L189" s="83"/>
      <c r="M189" s="83"/>
      <c r="N189" s="83"/>
      <c r="O189" s="83"/>
      <c r="P189" s="83"/>
      <c r="Q189" s="83"/>
      <c r="R189" s="83"/>
    </row>
    <row r="190" spans="1:18" s="82" customFormat="1" ht="35.25" customHeight="1" x14ac:dyDescent="0.2">
      <c r="A190" s="130" t="s">
        <v>238</v>
      </c>
      <c r="B190" s="191" t="s">
        <v>190</v>
      </c>
      <c r="C190" s="118" t="s">
        <v>240</v>
      </c>
      <c r="D190" s="5" t="s">
        <v>274</v>
      </c>
      <c r="E190" s="86" t="s">
        <v>13</v>
      </c>
      <c r="F190" s="164">
        <v>32500000</v>
      </c>
      <c r="G190" s="119">
        <v>1262225250</v>
      </c>
      <c r="H190" s="201" t="s">
        <v>274</v>
      </c>
      <c r="I190" s="99"/>
      <c r="J190" s="72"/>
      <c r="K190" s="83"/>
      <c r="L190" s="83"/>
      <c r="M190" s="83"/>
      <c r="N190" s="83"/>
      <c r="O190" s="83"/>
      <c r="P190" s="83"/>
      <c r="Q190" s="83"/>
      <c r="R190" s="83"/>
    </row>
    <row r="191" spans="1:18" s="8" customFormat="1" ht="33.950000000000003" customHeight="1" thickBot="1" x14ac:dyDescent="0.25">
      <c r="A191" s="18" t="s">
        <v>242</v>
      </c>
      <c r="B191" s="61" t="s">
        <v>205</v>
      </c>
      <c r="C191" s="20" t="s">
        <v>237</v>
      </c>
      <c r="D191" s="5" t="s">
        <v>274</v>
      </c>
      <c r="E191" s="86" t="s">
        <v>13</v>
      </c>
      <c r="F191" s="179">
        <v>30000000</v>
      </c>
      <c r="G191" s="138">
        <v>925305000</v>
      </c>
      <c r="H191" s="201" t="s">
        <v>274</v>
      </c>
      <c r="I191" s="139"/>
      <c r="J191" s="105"/>
      <c r="K191" s="7"/>
      <c r="L191" s="7"/>
      <c r="M191" s="7"/>
      <c r="N191" s="7"/>
      <c r="O191" s="7"/>
      <c r="P191" s="7"/>
      <c r="Q191" s="7"/>
      <c r="R191" s="7"/>
    </row>
    <row r="192" spans="1:18" s="82" customFormat="1" x14ac:dyDescent="0.2">
      <c r="A192" s="214">
        <v>2023</v>
      </c>
      <c r="B192" s="215"/>
      <c r="C192" s="215"/>
      <c r="D192" s="215"/>
      <c r="E192" s="215"/>
      <c r="F192" s="215"/>
      <c r="G192" s="117">
        <f>SUM(G193:G206)</f>
        <v>40578893847.589996</v>
      </c>
      <c r="H192" s="117"/>
      <c r="I192" s="102"/>
      <c r="J192" s="72"/>
      <c r="K192" s="83"/>
      <c r="L192" s="83"/>
      <c r="M192" s="83"/>
      <c r="N192" s="83"/>
      <c r="O192" s="83"/>
      <c r="P192" s="83"/>
      <c r="Q192" s="83"/>
      <c r="R192" s="83"/>
    </row>
    <row r="193" spans="1:18" s="8" customFormat="1" ht="21.75" customHeight="1" x14ac:dyDescent="0.2">
      <c r="A193" s="130" t="s">
        <v>250</v>
      </c>
      <c r="B193" s="191" t="s">
        <v>190</v>
      </c>
      <c r="C193" s="118" t="s">
        <v>243</v>
      </c>
      <c r="D193" s="5" t="s">
        <v>274</v>
      </c>
      <c r="E193" s="86" t="s">
        <v>13</v>
      </c>
      <c r="F193" s="175">
        <v>300000000</v>
      </c>
      <c r="G193" s="128">
        <v>11916780000</v>
      </c>
      <c r="H193" s="201" t="s">
        <v>274</v>
      </c>
      <c r="I193" s="139">
        <v>39.7226</v>
      </c>
      <c r="J193" s="105"/>
      <c r="K193" s="7"/>
      <c r="L193" s="7"/>
      <c r="M193" s="7"/>
      <c r="N193" s="7"/>
      <c r="O193" s="7"/>
      <c r="P193" s="7"/>
      <c r="Q193" s="7"/>
      <c r="R193" s="7"/>
    </row>
    <row r="194" spans="1:18" s="8" customFormat="1" x14ac:dyDescent="0.2">
      <c r="A194" s="58" t="str">
        <f>A165</f>
        <v>АТ "Укрексімбанк"</v>
      </c>
      <c r="B194" s="217" t="s">
        <v>253</v>
      </c>
      <c r="C194" s="217" t="s">
        <v>254</v>
      </c>
      <c r="D194" s="5" t="s">
        <v>274</v>
      </c>
      <c r="E194" s="86" t="s">
        <v>19</v>
      </c>
      <c r="F194" s="232"/>
      <c r="G194" s="140">
        <v>1000000000</v>
      </c>
      <c r="H194" s="201" t="s">
        <v>274</v>
      </c>
      <c r="I194" s="139"/>
      <c r="J194" s="105"/>
      <c r="K194" s="7"/>
      <c r="L194" s="7"/>
      <c r="M194" s="7"/>
      <c r="N194" s="7"/>
      <c r="O194" s="7"/>
      <c r="P194" s="7"/>
      <c r="Q194" s="7"/>
      <c r="R194" s="7"/>
    </row>
    <row r="195" spans="1:18" s="8" customFormat="1" x14ac:dyDescent="0.2">
      <c r="A195" s="58" t="str">
        <f>A171</f>
        <v>АТ "Банк Кредит Дніпро"</v>
      </c>
      <c r="B195" s="218"/>
      <c r="C195" s="218"/>
      <c r="D195" s="5" t="s">
        <v>274</v>
      </c>
      <c r="E195" s="86"/>
      <c r="F195" s="233"/>
      <c r="G195" s="140">
        <v>200000000</v>
      </c>
      <c r="H195" s="201" t="s">
        <v>274</v>
      </c>
      <c r="I195" s="139"/>
      <c r="J195" s="105"/>
      <c r="K195" s="7"/>
      <c r="L195" s="7"/>
      <c r="M195" s="7"/>
      <c r="N195" s="7"/>
      <c r="O195" s="7"/>
      <c r="P195" s="7"/>
      <c r="Q195" s="7"/>
      <c r="R195" s="7"/>
    </row>
    <row r="196" spans="1:18" s="8" customFormat="1" x14ac:dyDescent="0.2">
      <c r="A196" s="58" t="str">
        <f>A164</f>
        <v>АТ "ПроКредит Банк"</v>
      </c>
      <c r="B196" s="218"/>
      <c r="C196" s="218"/>
      <c r="D196" s="5" t="s">
        <v>274</v>
      </c>
      <c r="E196" s="86"/>
      <c r="F196" s="233"/>
      <c r="G196" s="140">
        <v>350000000</v>
      </c>
      <c r="H196" s="201" t="s">
        <v>274</v>
      </c>
      <c r="I196" s="139"/>
      <c r="J196" s="105"/>
      <c r="K196" s="7"/>
      <c r="L196" s="7"/>
      <c r="M196" s="7"/>
      <c r="N196" s="7"/>
      <c r="O196" s="7"/>
      <c r="P196" s="7"/>
      <c r="Q196" s="7"/>
      <c r="R196" s="7"/>
    </row>
    <row r="197" spans="1:18" s="8" customFormat="1" x14ac:dyDescent="0.2">
      <c r="A197" s="58" t="str">
        <f t="shared" ref="A197" si="0">A161</f>
        <v>АТ КБ "Приватбанк"</v>
      </c>
      <c r="B197" s="218"/>
      <c r="C197" s="218"/>
      <c r="D197" s="5" t="s">
        <v>274</v>
      </c>
      <c r="E197" s="86"/>
      <c r="F197" s="233"/>
      <c r="G197" s="140">
        <v>3000000000</v>
      </c>
      <c r="H197" s="201" t="s">
        <v>274</v>
      </c>
      <c r="I197" s="139"/>
      <c r="J197" s="105"/>
      <c r="K197" s="7"/>
      <c r="L197" s="7"/>
      <c r="M197" s="7"/>
      <c r="N197" s="7"/>
      <c r="O197" s="7"/>
      <c r="P197" s="7"/>
      <c r="Q197" s="7"/>
      <c r="R197" s="7"/>
    </row>
    <row r="198" spans="1:18" s="8" customFormat="1" x14ac:dyDescent="0.2">
      <c r="A198" s="58" t="str">
        <f>A176</f>
        <v>ПАТ "МТБ Банк"</v>
      </c>
      <c r="B198" s="218"/>
      <c r="C198" s="218"/>
      <c r="D198" s="5" t="s">
        <v>274</v>
      </c>
      <c r="E198" s="86"/>
      <c r="F198" s="233"/>
      <c r="G198" s="140">
        <v>30000000</v>
      </c>
      <c r="H198" s="201" t="s">
        <v>274</v>
      </c>
      <c r="I198" s="139"/>
      <c r="J198" s="105"/>
      <c r="K198" s="7"/>
      <c r="L198" s="7"/>
      <c r="M198" s="7"/>
      <c r="N198" s="7"/>
      <c r="O198" s="7"/>
      <c r="P198" s="7"/>
      <c r="Q198" s="7"/>
      <c r="R198" s="7"/>
    </row>
    <row r="199" spans="1:18" s="8" customFormat="1" x14ac:dyDescent="0.2">
      <c r="A199" s="58" t="str">
        <f>A163</f>
        <v>АТ "ПУМБ"</v>
      </c>
      <c r="B199" s="218"/>
      <c r="C199" s="218"/>
      <c r="D199" s="5" t="s">
        <v>274</v>
      </c>
      <c r="E199" s="86"/>
      <c r="F199" s="233"/>
      <c r="G199" s="140">
        <v>1000000000</v>
      </c>
      <c r="H199" s="201" t="s">
        <v>274</v>
      </c>
      <c r="I199" s="139"/>
      <c r="J199" s="105"/>
      <c r="K199" s="7"/>
      <c r="L199" s="7"/>
      <c r="M199" s="7"/>
      <c r="N199" s="7"/>
      <c r="O199" s="7"/>
      <c r="P199" s="7"/>
      <c r="Q199" s="7"/>
      <c r="R199" s="7"/>
    </row>
    <row r="200" spans="1:18" s="8" customFormat="1" x14ac:dyDescent="0.2">
      <c r="A200" s="205" t="s">
        <v>251</v>
      </c>
      <c r="B200" s="218"/>
      <c r="C200" s="218"/>
      <c r="D200" s="5" t="s">
        <v>274</v>
      </c>
      <c r="E200" s="86"/>
      <c r="F200" s="233"/>
      <c r="G200" s="140">
        <v>134000000</v>
      </c>
      <c r="H200" s="201" t="s">
        <v>274</v>
      </c>
      <c r="I200" s="139"/>
      <c r="J200" s="105"/>
      <c r="K200" s="7"/>
      <c r="L200" s="7"/>
      <c r="M200" s="7"/>
      <c r="N200" s="7"/>
      <c r="O200" s="7"/>
      <c r="P200" s="7"/>
      <c r="Q200" s="7"/>
      <c r="R200" s="7"/>
    </row>
    <row r="201" spans="1:18" s="8" customFormat="1" x14ac:dyDescent="0.2">
      <c r="A201" s="58" t="str">
        <f>A164</f>
        <v>АТ "ПроКредит Банк"</v>
      </c>
      <c r="B201" s="218"/>
      <c r="C201" s="218"/>
      <c r="D201" s="5" t="s">
        <v>274</v>
      </c>
      <c r="E201" s="86"/>
      <c r="F201" s="233"/>
      <c r="G201" s="140">
        <v>100000000</v>
      </c>
      <c r="H201" s="201" t="s">
        <v>274</v>
      </c>
      <c r="I201" s="139"/>
      <c r="J201" s="105"/>
      <c r="K201" s="7"/>
      <c r="L201" s="7"/>
      <c r="M201" s="7"/>
      <c r="N201" s="7"/>
      <c r="O201" s="7"/>
      <c r="P201" s="7"/>
      <c r="Q201" s="7"/>
      <c r="R201" s="7"/>
    </row>
    <row r="202" spans="1:18" s="8" customFormat="1" x14ac:dyDescent="0.2">
      <c r="A202" s="58" t="s">
        <v>252</v>
      </c>
      <c r="B202" s="224"/>
      <c r="C202" s="224"/>
      <c r="D202" s="5" t="s">
        <v>274</v>
      </c>
      <c r="E202" s="86"/>
      <c r="F202" s="234"/>
      <c r="G202" s="140">
        <v>1840000000</v>
      </c>
      <c r="H202" s="201" t="s">
        <v>274</v>
      </c>
      <c r="I202" s="139"/>
      <c r="J202" s="105"/>
      <c r="K202" s="7"/>
      <c r="L202" s="7"/>
      <c r="M202" s="7"/>
      <c r="N202" s="7"/>
      <c r="O202" s="7"/>
      <c r="P202" s="7"/>
      <c r="Q202" s="7"/>
      <c r="R202" s="7"/>
    </row>
    <row r="203" spans="1:18" s="8" customFormat="1" ht="21" x14ac:dyDescent="0.2">
      <c r="A203" s="25" t="s">
        <v>139</v>
      </c>
      <c r="B203" s="191" t="s">
        <v>263</v>
      </c>
      <c r="C203" s="55" t="s">
        <v>259</v>
      </c>
      <c r="D203" s="5" t="s">
        <v>274</v>
      </c>
      <c r="E203" s="86" t="s">
        <v>19</v>
      </c>
      <c r="F203" s="180"/>
      <c r="G203" s="140">
        <v>6086788247.5900002</v>
      </c>
      <c r="H203" s="201" t="s">
        <v>274</v>
      </c>
      <c r="I203" s="139"/>
      <c r="J203" s="105"/>
      <c r="K203" s="7"/>
      <c r="L203" s="7"/>
      <c r="M203" s="7"/>
      <c r="N203" s="7"/>
      <c r="O203" s="7"/>
      <c r="P203" s="7"/>
      <c r="Q203" s="7"/>
      <c r="R203" s="7"/>
    </row>
    <row r="204" spans="1:18" s="8" customFormat="1" ht="28.5" customHeight="1" x14ac:dyDescent="0.2">
      <c r="A204" s="58" t="s">
        <v>138</v>
      </c>
      <c r="B204" s="191" t="s">
        <v>263</v>
      </c>
      <c r="C204" s="55" t="s">
        <v>259</v>
      </c>
      <c r="D204" s="5" t="s">
        <v>274</v>
      </c>
      <c r="E204" s="86" t="s">
        <v>19</v>
      </c>
      <c r="F204" s="180"/>
      <c r="G204" s="140">
        <v>5979116000</v>
      </c>
      <c r="H204" s="201" t="s">
        <v>274</v>
      </c>
      <c r="I204" s="139"/>
      <c r="J204" s="105"/>
      <c r="K204" s="7"/>
      <c r="L204" s="7"/>
      <c r="M204" s="7"/>
      <c r="N204" s="7"/>
      <c r="O204" s="7"/>
      <c r="P204" s="7"/>
      <c r="Q204" s="7"/>
      <c r="R204" s="7"/>
    </row>
    <row r="205" spans="1:18" s="8" customFormat="1" ht="28.5" customHeight="1" x14ac:dyDescent="0.2">
      <c r="A205" s="58" t="s">
        <v>83</v>
      </c>
      <c r="B205" s="55" t="s">
        <v>261</v>
      </c>
      <c r="C205" s="55" t="s">
        <v>262</v>
      </c>
      <c r="D205" s="5" t="s">
        <v>274</v>
      </c>
      <c r="E205" s="86" t="s">
        <v>13</v>
      </c>
      <c r="F205" s="175">
        <v>200000000</v>
      </c>
      <c r="G205" s="140">
        <v>7929219999.999999</v>
      </c>
      <c r="H205" s="201" t="s">
        <v>274</v>
      </c>
      <c r="I205" s="139"/>
      <c r="J205" s="105"/>
      <c r="K205" s="7"/>
      <c r="L205" s="7"/>
      <c r="M205" s="7"/>
      <c r="N205" s="7"/>
      <c r="O205" s="7"/>
      <c r="P205" s="7"/>
      <c r="Q205" s="7"/>
      <c r="R205" s="7"/>
    </row>
    <row r="206" spans="1:18" s="8" customFormat="1" ht="32.25" thickBot="1" x14ac:dyDescent="0.25">
      <c r="A206" s="58" t="s">
        <v>238</v>
      </c>
      <c r="B206" s="55" t="s">
        <v>190</v>
      </c>
      <c r="C206" s="55" t="s">
        <v>264</v>
      </c>
      <c r="D206" s="5" t="s">
        <v>274</v>
      </c>
      <c r="E206" s="86" t="s">
        <v>13</v>
      </c>
      <c r="F206" s="175">
        <v>24000000</v>
      </c>
      <c r="G206" s="140">
        <v>1012989600</v>
      </c>
      <c r="H206" s="201" t="s">
        <v>274</v>
      </c>
      <c r="I206" s="139"/>
      <c r="J206" s="105"/>
      <c r="K206" s="7"/>
      <c r="L206" s="7"/>
      <c r="M206" s="7"/>
      <c r="N206" s="7"/>
      <c r="O206" s="7"/>
      <c r="P206" s="7"/>
      <c r="Q206" s="7"/>
      <c r="R206" s="7"/>
    </row>
    <row r="207" spans="1:18" s="82" customFormat="1" x14ac:dyDescent="0.2">
      <c r="A207" s="214">
        <v>2024</v>
      </c>
      <c r="B207" s="215"/>
      <c r="C207" s="215"/>
      <c r="D207" s="215"/>
      <c r="E207" s="215"/>
      <c r="F207" s="215"/>
      <c r="G207" s="117">
        <f>SUM(G208:G234)</f>
        <v>24261160360</v>
      </c>
      <c r="H207" s="117"/>
      <c r="I207" s="102"/>
      <c r="J207" s="72"/>
      <c r="K207" s="83"/>
      <c r="L207" s="83"/>
      <c r="M207" s="83"/>
      <c r="N207" s="83"/>
      <c r="O207" s="83"/>
      <c r="P207" s="83"/>
      <c r="Q207" s="83"/>
      <c r="R207" s="83"/>
    </row>
    <row r="208" spans="1:18" s="8" customFormat="1" ht="31.5" x14ac:dyDescent="0.2">
      <c r="A208" s="58" t="s">
        <v>83</v>
      </c>
      <c r="B208" s="55" t="s">
        <v>190</v>
      </c>
      <c r="C208" s="55" t="s">
        <v>260</v>
      </c>
      <c r="D208" s="5" t="s">
        <v>274</v>
      </c>
      <c r="E208" s="86" t="s">
        <v>13</v>
      </c>
      <c r="F208" s="175">
        <v>150000000</v>
      </c>
      <c r="G208" s="140">
        <v>6208185000</v>
      </c>
      <c r="H208" s="201" t="s">
        <v>274</v>
      </c>
      <c r="I208" s="189"/>
      <c r="J208" s="105"/>
      <c r="K208" s="7"/>
      <c r="L208" s="7"/>
      <c r="M208" s="7"/>
      <c r="N208" s="7"/>
      <c r="O208" s="7"/>
      <c r="P208" s="7"/>
      <c r="Q208" s="7"/>
      <c r="R208" s="7"/>
    </row>
    <row r="209" spans="1:18" s="8" customFormat="1" ht="33.75" customHeight="1" x14ac:dyDescent="0.2">
      <c r="A209" s="58" t="s">
        <v>238</v>
      </c>
      <c r="B209" s="55" t="s">
        <v>190</v>
      </c>
      <c r="C209" s="55" t="s">
        <v>265</v>
      </c>
      <c r="D209" s="5" t="s">
        <v>274</v>
      </c>
      <c r="E209" s="86" t="s">
        <v>13</v>
      </c>
      <c r="F209" s="175">
        <v>30400000</v>
      </c>
      <c r="G209" s="140">
        <v>1333675360</v>
      </c>
      <c r="H209" s="201" t="s">
        <v>274</v>
      </c>
      <c r="I209" s="139"/>
      <c r="J209" s="105"/>
      <c r="K209" s="7"/>
      <c r="L209" s="7"/>
      <c r="M209" s="7"/>
      <c r="N209" s="7"/>
      <c r="O209" s="7"/>
      <c r="P209" s="7"/>
      <c r="Q209" s="7"/>
      <c r="R209" s="7"/>
    </row>
    <row r="210" spans="1:18" s="8" customFormat="1" ht="13.5" customHeight="1" x14ac:dyDescent="0.2">
      <c r="A210" s="58" t="s">
        <v>232</v>
      </c>
      <c r="B210" s="217" t="s">
        <v>253</v>
      </c>
      <c r="C210" s="55"/>
      <c r="D210" s="217" t="s">
        <v>274</v>
      </c>
      <c r="E210" s="86"/>
      <c r="F210" s="225"/>
      <c r="G210" s="175">
        <v>100000000</v>
      </c>
      <c r="H210" s="209" t="s">
        <v>274</v>
      </c>
      <c r="I210" s="139"/>
      <c r="J210" s="105"/>
      <c r="K210" s="7"/>
      <c r="L210" s="7"/>
      <c r="M210" s="7"/>
      <c r="N210" s="7"/>
      <c r="O210" s="7"/>
      <c r="P210" s="7"/>
      <c r="Q210" s="7"/>
      <c r="R210" s="7"/>
    </row>
    <row r="211" spans="1:18" s="8" customFormat="1" ht="13.5" customHeight="1" x14ac:dyDescent="0.2">
      <c r="A211" s="58" t="s">
        <v>221</v>
      </c>
      <c r="B211" s="218"/>
      <c r="C211" s="55"/>
      <c r="D211" s="218"/>
      <c r="E211" s="86"/>
      <c r="F211" s="226"/>
      <c r="G211" s="175">
        <v>300000000</v>
      </c>
      <c r="H211" s="210"/>
      <c r="I211" s="139"/>
      <c r="J211" s="105"/>
      <c r="K211" s="7"/>
      <c r="L211" s="7"/>
      <c r="M211" s="7"/>
      <c r="N211" s="7"/>
      <c r="O211" s="7"/>
      <c r="P211" s="7"/>
      <c r="Q211" s="7"/>
      <c r="R211" s="7"/>
    </row>
    <row r="212" spans="1:18" s="8" customFormat="1" ht="13.5" customHeight="1" x14ac:dyDescent="0.2">
      <c r="A212" s="58" t="s">
        <v>267</v>
      </c>
      <c r="B212" s="218"/>
      <c r="C212" s="55"/>
      <c r="D212" s="218"/>
      <c r="E212" s="86"/>
      <c r="F212" s="226"/>
      <c r="G212" s="175">
        <v>400000000</v>
      </c>
      <c r="H212" s="210"/>
      <c r="I212" s="139"/>
      <c r="J212" s="105"/>
      <c r="K212" s="7"/>
      <c r="L212" s="7"/>
      <c r="M212" s="7"/>
      <c r="N212" s="7"/>
      <c r="O212" s="7"/>
      <c r="P212" s="7"/>
      <c r="Q212" s="7"/>
      <c r="R212" s="7"/>
    </row>
    <row r="213" spans="1:18" s="8" customFormat="1" ht="12" customHeight="1" x14ac:dyDescent="0.2">
      <c r="A213" s="58" t="s">
        <v>223</v>
      </c>
      <c r="B213" s="218"/>
      <c r="C213" s="55"/>
      <c r="D213" s="218"/>
      <c r="E213" s="86"/>
      <c r="F213" s="226"/>
      <c r="G213" s="175">
        <v>1700000000</v>
      </c>
      <c r="H213" s="210"/>
      <c r="I213" s="139"/>
      <c r="J213" s="105"/>
      <c r="K213" s="7"/>
      <c r="L213" s="7"/>
      <c r="M213" s="7"/>
      <c r="N213" s="7"/>
      <c r="O213" s="7"/>
      <c r="P213" s="7"/>
      <c r="Q213" s="7"/>
      <c r="R213" s="7"/>
    </row>
    <row r="214" spans="1:18" s="8" customFormat="1" ht="12.75" customHeight="1" x14ac:dyDescent="0.2">
      <c r="A214" s="58" t="s">
        <v>229</v>
      </c>
      <c r="B214" s="218"/>
      <c r="C214" s="55"/>
      <c r="D214" s="218"/>
      <c r="E214" s="86"/>
      <c r="F214" s="226"/>
      <c r="G214" s="175">
        <v>100000000</v>
      </c>
      <c r="H214" s="210"/>
      <c r="I214" s="139"/>
      <c r="J214" s="105"/>
      <c r="K214" s="7"/>
      <c r="L214" s="7"/>
      <c r="M214" s="7"/>
      <c r="N214" s="7"/>
      <c r="O214" s="7"/>
      <c r="P214" s="7"/>
      <c r="Q214" s="7"/>
      <c r="R214" s="7"/>
    </row>
    <row r="215" spans="1:18" s="8" customFormat="1" ht="14.25" customHeight="1" x14ac:dyDescent="0.2">
      <c r="A215" s="58" t="s">
        <v>251</v>
      </c>
      <c r="B215" s="218"/>
      <c r="C215" s="55"/>
      <c r="D215" s="218"/>
      <c r="E215" s="86"/>
      <c r="F215" s="226"/>
      <c r="G215" s="175">
        <v>135000000</v>
      </c>
      <c r="H215" s="210"/>
      <c r="I215" s="139"/>
      <c r="J215" s="105"/>
      <c r="K215" s="7"/>
      <c r="L215" s="7"/>
      <c r="M215" s="7"/>
      <c r="N215" s="7"/>
      <c r="O215" s="7"/>
      <c r="P215" s="7"/>
      <c r="Q215" s="7"/>
      <c r="R215" s="7"/>
    </row>
    <row r="216" spans="1:18" s="8" customFormat="1" x14ac:dyDescent="0.2">
      <c r="A216" s="58" t="s">
        <v>268</v>
      </c>
      <c r="B216" s="218"/>
      <c r="C216" s="55"/>
      <c r="D216" s="218"/>
      <c r="E216" s="86"/>
      <c r="F216" s="226"/>
      <c r="G216" s="175">
        <v>90000000</v>
      </c>
      <c r="H216" s="210"/>
      <c r="I216" s="139"/>
      <c r="J216" s="105"/>
      <c r="K216" s="7"/>
      <c r="L216" s="7"/>
      <c r="M216" s="7"/>
      <c r="N216" s="7"/>
      <c r="O216" s="7"/>
      <c r="P216" s="7"/>
      <c r="Q216" s="7"/>
      <c r="R216" s="7"/>
    </row>
    <row r="217" spans="1:18" s="8" customFormat="1" ht="21" x14ac:dyDescent="0.2">
      <c r="A217" s="58" t="s">
        <v>272</v>
      </c>
      <c r="B217" s="218"/>
      <c r="C217" s="55"/>
      <c r="D217" s="218"/>
      <c r="E217" s="86"/>
      <c r="F217" s="226"/>
      <c r="G217" s="175">
        <v>60000000</v>
      </c>
      <c r="H217" s="210"/>
      <c r="I217" s="139"/>
      <c r="J217" s="105"/>
      <c r="K217" s="7"/>
      <c r="L217" s="7"/>
      <c r="M217" s="7"/>
      <c r="N217" s="7"/>
      <c r="O217" s="7"/>
      <c r="P217" s="7"/>
      <c r="Q217" s="7"/>
      <c r="R217" s="7"/>
    </row>
    <row r="218" spans="1:18" s="8" customFormat="1" x14ac:dyDescent="0.2">
      <c r="A218" s="58" t="s">
        <v>269</v>
      </c>
      <c r="B218" s="218"/>
      <c r="C218" s="55"/>
      <c r="D218" s="218"/>
      <c r="E218" s="86"/>
      <c r="F218" s="226"/>
      <c r="G218" s="175">
        <v>200000000</v>
      </c>
      <c r="H218" s="210"/>
      <c r="I218" s="139"/>
      <c r="J218" s="105"/>
      <c r="K218" s="7"/>
      <c r="L218" s="7"/>
      <c r="M218" s="7"/>
      <c r="N218" s="7"/>
      <c r="O218" s="7"/>
      <c r="P218" s="7"/>
      <c r="Q218" s="7"/>
      <c r="R218" s="7"/>
    </row>
    <row r="219" spans="1:18" s="8" customFormat="1" x14ac:dyDescent="0.2">
      <c r="A219" s="58" t="s">
        <v>218</v>
      </c>
      <c r="B219" s="218"/>
      <c r="C219" s="55"/>
      <c r="D219" s="218"/>
      <c r="E219" s="86"/>
      <c r="F219" s="226"/>
      <c r="G219" s="175">
        <v>100000000</v>
      </c>
      <c r="H219" s="210"/>
      <c r="I219" s="139"/>
      <c r="J219" s="105"/>
      <c r="K219" s="7"/>
      <c r="L219" s="7"/>
      <c r="M219" s="7"/>
      <c r="N219" s="7"/>
      <c r="O219" s="7"/>
      <c r="P219" s="7"/>
      <c r="Q219" s="7"/>
      <c r="R219" s="7"/>
    </row>
    <row r="220" spans="1:18" s="8" customFormat="1" x14ac:dyDescent="0.2">
      <c r="A220" s="58" t="s">
        <v>197</v>
      </c>
      <c r="B220" s="218"/>
      <c r="C220" s="55"/>
      <c r="D220" s="218"/>
      <c r="E220" s="86"/>
      <c r="F220" s="226"/>
      <c r="G220" s="175">
        <v>272500000</v>
      </c>
      <c r="H220" s="210"/>
      <c r="I220" s="139"/>
      <c r="J220" s="105"/>
      <c r="K220" s="7"/>
      <c r="L220" s="7"/>
      <c r="M220" s="7"/>
      <c r="N220" s="7"/>
      <c r="O220" s="7"/>
      <c r="P220" s="7"/>
      <c r="Q220" s="7"/>
      <c r="R220" s="7"/>
    </row>
    <row r="221" spans="1:18" s="8" customFormat="1" x14ac:dyDescent="0.2">
      <c r="A221" s="58" t="s">
        <v>270</v>
      </c>
      <c r="B221" s="218"/>
      <c r="C221" s="55"/>
      <c r="D221" s="218"/>
      <c r="E221" s="86"/>
      <c r="F221" s="226"/>
      <c r="G221" s="175">
        <v>200000000</v>
      </c>
      <c r="H221" s="210"/>
      <c r="I221" s="139"/>
      <c r="J221" s="105"/>
      <c r="K221" s="7"/>
      <c r="L221" s="7"/>
      <c r="M221" s="7"/>
      <c r="N221" s="7"/>
      <c r="O221" s="7"/>
      <c r="P221" s="7"/>
      <c r="Q221" s="7"/>
      <c r="R221" s="7"/>
    </row>
    <row r="222" spans="1:18" s="8" customFormat="1" x14ac:dyDescent="0.2">
      <c r="A222" s="58" t="s">
        <v>271</v>
      </c>
      <c r="B222" s="218"/>
      <c r="C222" s="55"/>
      <c r="D222" s="218"/>
      <c r="E222" s="86"/>
      <c r="F222" s="226"/>
      <c r="G222" s="175">
        <v>70000000</v>
      </c>
      <c r="H222" s="210"/>
      <c r="I222" s="139"/>
      <c r="J222" s="105"/>
      <c r="K222" s="7"/>
      <c r="L222" s="7"/>
      <c r="M222" s="7"/>
      <c r="N222" s="7"/>
      <c r="O222" s="7"/>
      <c r="P222" s="7"/>
      <c r="Q222" s="7"/>
      <c r="R222" s="7"/>
    </row>
    <row r="223" spans="1:18" s="8" customFormat="1" x14ac:dyDescent="0.2">
      <c r="A223" s="58" t="s">
        <v>266</v>
      </c>
      <c r="B223" s="218"/>
      <c r="C223" s="55"/>
      <c r="D223" s="218"/>
      <c r="E223" s="86"/>
      <c r="F223" s="226"/>
      <c r="G223" s="175">
        <v>30000000</v>
      </c>
      <c r="H223" s="210"/>
      <c r="I223" s="139"/>
      <c r="J223" s="105"/>
      <c r="K223" s="7"/>
      <c r="L223" s="7"/>
      <c r="M223" s="7"/>
      <c r="N223" s="7"/>
      <c r="O223" s="7"/>
      <c r="P223" s="7"/>
      <c r="Q223" s="7"/>
      <c r="R223" s="7"/>
    </row>
    <row r="224" spans="1:18" s="8" customFormat="1" x14ac:dyDescent="0.2">
      <c r="A224" s="4" t="s">
        <v>139</v>
      </c>
      <c r="B224" s="224"/>
      <c r="C224" s="55"/>
      <c r="D224" s="224"/>
      <c r="E224" s="86"/>
      <c r="F224" s="227"/>
      <c r="G224" s="175">
        <v>4000000000</v>
      </c>
      <c r="H224" s="211"/>
      <c r="I224" s="139"/>
      <c r="J224" s="105"/>
      <c r="K224" s="7"/>
      <c r="L224" s="7"/>
      <c r="M224" s="7"/>
      <c r="N224" s="7"/>
      <c r="O224" s="7"/>
      <c r="P224" s="7"/>
      <c r="Q224" s="7"/>
      <c r="R224" s="7"/>
    </row>
    <row r="225" spans="1:258" s="8" customFormat="1" ht="21.75" thickBot="1" x14ac:dyDescent="0.25">
      <c r="A225" s="60" t="s">
        <v>83</v>
      </c>
      <c r="B225" s="61" t="s">
        <v>255</v>
      </c>
      <c r="C225" s="61" t="s">
        <v>282</v>
      </c>
      <c r="D225" s="63" t="s">
        <v>274</v>
      </c>
      <c r="E225" s="88"/>
      <c r="F225" s="179">
        <v>200000000</v>
      </c>
      <c r="G225" s="179">
        <v>8961800000</v>
      </c>
      <c r="H225" s="206" t="s">
        <v>274</v>
      </c>
      <c r="I225" s="139"/>
      <c r="J225" s="105"/>
      <c r="K225" s="7"/>
      <c r="L225" s="7"/>
      <c r="M225" s="7"/>
      <c r="N225" s="7"/>
      <c r="O225" s="7"/>
      <c r="P225" s="7"/>
      <c r="Q225" s="7"/>
      <c r="R225" s="7"/>
    </row>
    <row r="226" spans="1:258" s="8" customFormat="1" x14ac:dyDescent="0.2">
      <c r="A226" s="136"/>
      <c r="B226" s="136"/>
      <c r="C226" s="136"/>
      <c r="D226" s="136"/>
      <c r="E226" s="137"/>
      <c r="F226" s="7"/>
      <c r="G226" s="181"/>
      <c r="H226" s="136"/>
      <c r="I226" s="139"/>
      <c r="J226" s="105"/>
      <c r="K226" s="7"/>
      <c r="L226" s="7"/>
      <c r="M226" s="7"/>
      <c r="N226" s="7"/>
      <c r="O226" s="7"/>
      <c r="P226" s="7"/>
      <c r="Q226" s="7"/>
      <c r="R226" s="7"/>
    </row>
    <row r="227" spans="1:258" s="83" customFormat="1" ht="12.75" customHeight="1" x14ac:dyDescent="0.2">
      <c r="A227" s="223" t="s">
        <v>193</v>
      </c>
      <c r="B227" s="223"/>
      <c r="C227" s="223"/>
      <c r="D227" s="147"/>
      <c r="E227" s="89"/>
      <c r="F227" s="182"/>
      <c r="H227" s="187"/>
      <c r="I227" s="102"/>
      <c r="J227" s="72"/>
    </row>
    <row r="228" spans="1:258" s="83" customFormat="1" x14ac:dyDescent="0.2">
      <c r="A228" s="213" t="s">
        <v>86</v>
      </c>
      <c r="B228" s="213"/>
      <c r="C228" s="213"/>
      <c r="D228" s="148"/>
      <c r="E228" s="213"/>
      <c r="F228" s="213"/>
      <c r="G228" s="213"/>
      <c r="H228" s="213"/>
      <c r="I228" s="113"/>
      <c r="J228" s="113"/>
      <c r="K228" s="127"/>
      <c r="L228" s="213"/>
      <c r="M228" s="213"/>
      <c r="N228" s="213"/>
      <c r="O228" s="213"/>
      <c r="P228" s="213"/>
      <c r="Q228" s="213"/>
      <c r="R228" s="213"/>
      <c r="S228" s="213"/>
      <c r="T228" s="213"/>
      <c r="U228" s="213"/>
      <c r="V228" s="213"/>
      <c r="W228" s="213"/>
      <c r="X228" s="213"/>
      <c r="Y228" s="213"/>
      <c r="Z228" s="213"/>
      <c r="AA228" s="213"/>
      <c r="AB228" s="213"/>
      <c r="AC228" s="213"/>
      <c r="AD228" s="213"/>
      <c r="AE228" s="213"/>
      <c r="AF228" s="213"/>
      <c r="AG228" s="213"/>
      <c r="AH228" s="213"/>
      <c r="AI228" s="213"/>
      <c r="AJ228" s="213"/>
      <c r="AK228" s="213"/>
      <c r="AL228" s="213"/>
      <c r="AM228" s="213"/>
      <c r="AN228" s="213"/>
      <c r="AO228" s="213"/>
      <c r="AP228" s="213"/>
      <c r="AQ228" s="213"/>
      <c r="AR228" s="213"/>
      <c r="AS228" s="213"/>
      <c r="AT228" s="213"/>
      <c r="AU228" s="213"/>
      <c r="AV228" s="213"/>
      <c r="AW228" s="213"/>
      <c r="AX228" s="213"/>
      <c r="AY228" s="213"/>
      <c r="AZ228" s="213"/>
      <c r="BA228" s="213"/>
      <c r="BB228" s="213"/>
      <c r="BC228" s="213"/>
      <c r="BD228" s="213"/>
      <c r="BE228" s="213"/>
      <c r="BF228" s="213"/>
      <c r="BG228" s="213"/>
      <c r="BH228" s="213"/>
      <c r="BI228" s="213"/>
      <c r="BJ228" s="213"/>
      <c r="BK228" s="213"/>
      <c r="BL228" s="213"/>
      <c r="BM228" s="213"/>
      <c r="BN228" s="213"/>
      <c r="BO228" s="213"/>
      <c r="BP228" s="213"/>
      <c r="BQ228" s="213"/>
      <c r="BR228" s="213"/>
      <c r="BS228" s="213"/>
      <c r="BT228" s="213"/>
      <c r="BU228" s="213"/>
      <c r="BV228" s="213"/>
      <c r="BW228" s="213"/>
      <c r="BX228" s="213"/>
      <c r="BY228" s="213"/>
      <c r="BZ228" s="213"/>
      <c r="CA228" s="213"/>
      <c r="CB228" s="213"/>
      <c r="CC228" s="213"/>
      <c r="CD228" s="213"/>
      <c r="CE228" s="213"/>
      <c r="CF228" s="213"/>
      <c r="CG228" s="213"/>
      <c r="CH228" s="213"/>
      <c r="CI228" s="213"/>
      <c r="CJ228" s="213"/>
      <c r="CK228" s="213"/>
      <c r="CL228" s="213"/>
      <c r="CM228" s="213"/>
      <c r="CN228" s="213"/>
      <c r="CO228" s="213"/>
      <c r="CP228" s="213"/>
      <c r="CQ228" s="213"/>
      <c r="CR228" s="213"/>
      <c r="CS228" s="213"/>
      <c r="CT228" s="213"/>
      <c r="CU228" s="213"/>
      <c r="CV228" s="213"/>
      <c r="CW228" s="213"/>
      <c r="CX228" s="213"/>
      <c r="CY228" s="213"/>
      <c r="CZ228" s="213"/>
      <c r="DA228" s="213"/>
      <c r="DB228" s="213"/>
      <c r="DC228" s="213"/>
      <c r="DD228" s="213"/>
      <c r="DE228" s="213"/>
      <c r="DF228" s="213"/>
      <c r="DG228" s="213"/>
      <c r="DH228" s="213"/>
      <c r="DI228" s="213"/>
      <c r="DJ228" s="213"/>
      <c r="DK228" s="213"/>
      <c r="DL228" s="213"/>
      <c r="DM228" s="213"/>
      <c r="DN228" s="213"/>
      <c r="DO228" s="213"/>
      <c r="DP228" s="213"/>
      <c r="DQ228" s="213"/>
      <c r="DR228" s="213"/>
      <c r="DS228" s="213"/>
      <c r="DT228" s="213"/>
      <c r="DU228" s="213"/>
      <c r="DV228" s="213"/>
      <c r="DW228" s="213"/>
      <c r="DX228" s="213"/>
      <c r="DY228" s="213"/>
      <c r="DZ228" s="213"/>
      <c r="EA228" s="213"/>
      <c r="EB228" s="213"/>
      <c r="EC228" s="213"/>
      <c r="ED228" s="213"/>
      <c r="EE228" s="213"/>
      <c r="EF228" s="213"/>
      <c r="EG228" s="213"/>
      <c r="EH228" s="213"/>
      <c r="EI228" s="213"/>
      <c r="EJ228" s="213"/>
      <c r="EK228" s="213"/>
      <c r="EL228" s="213"/>
      <c r="EM228" s="213"/>
      <c r="EN228" s="213"/>
      <c r="EO228" s="213"/>
      <c r="EP228" s="213"/>
      <c r="EQ228" s="213"/>
      <c r="ER228" s="213"/>
      <c r="ES228" s="213"/>
      <c r="ET228" s="213"/>
      <c r="EU228" s="213"/>
      <c r="EV228" s="213"/>
      <c r="EW228" s="213"/>
      <c r="EX228" s="213"/>
      <c r="EY228" s="213"/>
      <c r="EZ228" s="213"/>
      <c r="FA228" s="213"/>
      <c r="FB228" s="213"/>
      <c r="FC228" s="213"/>
      <c r="FD228" s="213"/>
      <c r="FE228" s="213"/>
      <c r="FF228" s="213"/>
      <c r="FG228" s="213"/>
      <c r="FH228" s="213"/>
      <c r="FI228" s="213"/>
      <c r="FJ228" s="213"/>
      <c r="FK228" s="213"/>
      <c r="FL228" s="213"/>
      <c r="FM228" s="213"/>
      <c r="FN228" s="213"/>
      <c r="FO228" s="213"/>
      <c r="FP228" s="213"/>
      <c r="FQ228" s="213"/>
      <c r="FR228" s="213"/>
      <c r="FS228" s="213"/>
      <c r="FT228" s="213"/>
      <c r="FU228" s="213"/>
      <c r="FV228" s="213"/>
      <c r="FW228" s="213"/>
      <c r="FX228" s="213"/>
      <c r="FY228" s="213"/>
      <c r="FZ228" s="213"/>
      <c r="GA228" s="213"/>
      <c r="GB228" s="213"/>
      <c r="GC228" s="213"/>
      <c r="GD228" s="213"/>
      <c r="GE228" s="213"/>
      <c r="GF228" s="213"/>
      <c r="GG228" s="213"/>
      <c r="GH228" s="213"/>
      <c r="GI228" s="213"/>
      <c r="GJ228" s="213"/>
      <c r="GK228" s="213"/>
      <c r="GL228" s="213"/>
      <c r="GM228" s="213"/>
      <c r="GN228" s="213"/>
      <c r="GO228" s="213"/>
      <c r="GP228" s="213"/>
      <c r="GQ228" s="213"/>
      <c r="GR228" s="213"/>
      <c r="GS228" s="213"/>
      <c r="GT228" s="213"/>
      <c r="GU228" s="213"/>
      <c r="GV228" s="213"/>
      <c r="GW228" s="213"/>
      <c r="GX228" s="213"/>
      <c r="GY228" s="213"/>
      <c r="GZ228" s="213"/>
      <c r="HA228" s="213"/>
      <c r="HB228" s="213"/>
      <c r="HC228" s="213"/>
      <c r="HD228" s="213"/>
      <c r="HE228" s="213"/>
      <c r="HF228" s="213"/>
      <c r="HG228" s="213"/>
      <c r="HH228" s="213"/>
      <c r="HI228" s="213"/>
      <c r="HJ228" s="213"/>
      <c r="HK228" s="213"/>
      <c r="HL228" s="213"/>
      <c r="HM228" s="213"/>
      <c r="HN228" s="213"/>
      <c r="HO228" s="213"/>
      <c r="HP228" s="213"/>
      <c r="HQ228" s="213"/>
      <c r="HR228" s="213"/>
      <c r="HS228" s="213"/>
      <c r="HT228" s="213"/>
      <c r="HU228" s="213"/>
      <c r="HV228" s="213"/>
      <c r="HW228" s="213"/>
      <c r="HX228" s="213"/>
      <c r="HY228" s="213"/>
      <c r="HZ228" s="213"/>
      <c r="IA228" s="213"/>
      <c r="IB228" s="213"/>
      <c r="IC228" s="213"/>
      <c r="ID228" s="213"/>
      <c r="IE228" s="213"/>
      <c r="IF228" s="213"/>
      <c r="IG228" s="213"/>
      <c r="IH228" s="213"/>
      <c r="II228" s="213"/>
      <c r="IJ228" s="213"/>
      <c r="IK228" s="213"/>
      <c r="IL228" s="213"/>
      <c r="IM228" s="213"/>
      <c r="IN228" s="213"/>
      <c r="IO228" s="213"/>
      <c r="IP228" s="213"/>
      <c r="IQ228" s="213"/>
      <c r="IR228" s="213"/>
      <c r="IS228" s="213"/>
      <c r="IT228" s="213"/>
      <c r="IU228" s="213"/>
      <c r="IV228" s="213"/>
      <c r="IW228" s="213"/>
      <c r="IX228" s="127"/>
    </row>
    <row r="229" spans="1:258" s="83" customFormat="1" x14ac:dyDescent="0.2">
      <c r="A229" s="213" t="s">
        <v>246</v>
      </c>
      <c r="B229" s="213"/>
      <c r="C229" s="213"/>
      <c r="D229" s="148"/>
      <c r="E229" s="89"/>
      <c r="F229" s="182"/>
      <c r="H229" s="186"/>
      <c r="I229" s="102"/>
      <c r="J229" s="72"/>
    </row>
    <row r="230" spans="1:258" s="7" customFormat="1" x14ac:dyDescent="0.2">
      <c r="A230" s="245" t="s">
        <v>247</v>
      </c>
      <c r="B230" s="245"/>
      <c r="C230" s="245"/>
      <c r="D230" s="146"/>
      <c r="E230" s="245"/>
      <c r="F230" s="245"/>
      <c r="G230" s="245"/>
      <c r="H230" s="245"/>
      <c r="I230" s="141"/>
      <c r="J230" s="141"/>
      <c r="K230" s="142"/>
      <c r="L230" s="245"/>
      <c r="M230" s="245"/>
      <c r="N230" s="245"/>
      <c r="O230" s="245"/>
      <c r="P230" s="245"/>
      <c r="Q230" s="245"/>
      <c r="R230" s="245"/>
      <c r="S230" s="245"/>
      <c r="T230" s="245"/>
      <c r="U230" s="245"/>
      <c r="V230" s="245"/>
      <c r="W230" s="245"/>
      <c r="X230" s="245"/>
      <c r="Y230" s="245"/>
      <c r="Z230" s="245"/>
      <c r="AA230" s="245"/>
      <c r="AB230" s="245"/>
      <c r="AC230" s="245"/>
      <c r="AD230" s="245"/>
      <c r="AE230" s="245"/>
      <c r="AF230" s="245"/>
      <c r="AG230" s="245"/>
      <c r="AH230" s="245"/>
      <c r="AI230" s="245"/>
      <c r="AJ230" s="245"/>
      <c r="AK230" s="245"/>
      <c r="AL230" s="245"/>
      <c r="AM230" s="245"/>
      <c r="AN230" s="245"/>
      <c r="AO230" s="245"/>
      <c r="AP230" s="245"/>
      <c r="AQ230" s="245"/>
      <c r="AR230" s="245"/>
      <c r="AS230" s="245"/>
      <c r="AT230" s="245"/>
      <c r="AU230" s="245"/>
      <c r="AV230" s="245"/>
      <c r="AW230" s="245"/>
      <c r="AX230" s="245"/>
      <c r="AY230" s="245"/>
      <c r="AZ230" s="245"/>
      <c r="BA230" s="245"/>
      <c r="BB230" s="245"/>
      <c r="BC230" s="245"/>
      <c r="BD230" s="245"/>
      <c r="BE230" s="245"/>
      <c r="BF230" s="245"/>
      <c r="BG230" s="245"/>
      <c r="BH230" s="245"/>
      <c r="BI230" s="245"/>
      <c r="BJ230" s="245"/>
      <c r="BK230" s="245"/>
      <c r="BL230" s="245"/>
      <c r="BM230" s="245"/>
      <c r="BN230" s="245"/>
      <c r="BO230" s="245"/>
      <c r="BP230" s="245"/>
      <c r="BQ230" s="245"/>
      <c r="BR230" s="245"/>
      <c r="BS230" s="245"/>
      <c r="BT230" s="245"/>
      <c r="BU230" s="245"/>
      <c r="BV230" s="245"/>
      <c r="BW230" s="245"/>
      <c r="BX230" s="245"/>
      <c r="BY230" s="245"/>
      <c r="BZ230" s="245"/>
      <c r="CA230" s="245"/>
      <c r="CB230" s="245"/>
      <c r="CC230" s="245"/>
      <c r="CD230" s="245"/>
      <c r="CE230" s="245"/>
      <c r="CF230" s="245"/>
      <c r="CG230" s="245"/>
      <c r="CH230" s="245"/>
      <c r="CI230" s="245"/>
      <c r="CJ230" s="245"/>
      <c r="CK230" s="245"/>
      <c r="CL230" s="245"/>
      <c r="CM230" s="245"/>
      <c r="CN230" s="245"/>
      <c r="CO230" s="245"/>
      <c r="CP230" s="245"/>
      <c r="CQ230" s="245"/>
      <c r="CR230" s="245"/>
      <c r="CS230" s="245"/>
      <c r="CT230" s="245"/>
      <c r="CU230" s="245"/>
      <c r="CV230" s="245"/>
      <c r="CW230" s="245"/>
      <c r="CX230" s="245"/>
      <c r="CY230" s="245"/>
      <c r="CZ230" s="245"/>
      <c r="DA230" s="245"/>
      <c r="DB230" s="245"/>
      <c r="DC230" s="245"/>
      <c r="DD230" s="245"/>
      <c r="DE230" s="245"/>
      <c r="DF230" s="245"/>
      <c r="DG230" s="245"/>
      <c r="DH230" s="245"/>
      <c r="DI230" s="245"/>
      <c r="DJ230" s="245"/>
      <c r="DK230" s="245"/>
      <c r="DL230" s="245"/>
      <c r="DM230" s="245"/>
      <c r="DN230" s="245"/>
      <c r="DO230" s="245"/>
      <c r="DP230" s="245"/>
      <c r="DQ230" s="245"/>
      <c r="DR230" s="245"/>
      <c r="DS230" s="245"/>
      <c r="DT230" s="245"/>
      <c r="DU230" s="245"/>
      <c r="DV230" s="245"/>
      <c r="DW230" s="245"/>
      <c r="DX230" s="245"/>
      <c r="DY230" s="245"/>
      <c r="DZ230" s="245"/>
      <c r="EA230" s="245"/>
      <c r="EB230" s="245"/>
      <c r="EC230" s="245"/>
      <c r="ED230" s="245"/>
      <c r="EE230" s="245"/>
      <c r="EF230" s="245"/>
      <c r="EG230" s="245"/>
      <c r="EH230" s="245"/>
      <c r="EI230" s="245"/>
      <c r="EJ230" s="245"/>
      <c r="EK230" s="245"/>
      <c r="EL230" s="245"/>
      <c r="EM230" s="245"/>
      <c r="EN230" s="245"/>
      <c r="EO230" s="245"/>
      <c r="EP230" s="245"/>
      <c r="EQ230" s="245"/>
      <c r="ER230" s="245"/>
      <c r="ES230" s="245"/>
      <c r="ET230" s="245"/>
      <c r="EU230" s="245"/>
      <c r="EV230" s="245"/>
      <c r="EW230" s="245"/>
      <c r="EX230" s="245"/>
      <c r="EY230" s="245"/>
      <c r="EZ230" s="245"/>
      <c r="FA230" s="245"/>
      <c r="FB230" s="245"/>
      <c r="FC230" s="245"/>
      <c r="FD230" s="245"/>
      <c r="FE230" s="245"/>
      <c r="FF230" s="245"/>
      <c r="FG230" s="245"/>
      <c r="FH230" s="245"/>
      <c r="FI230" s="245"/>
      <c r="FJ230" s="245"/>
      <c r="FK230" s="245"/>
      <c r="FL230" s="245"/>
      <c r="FM230" s="245"/>
      <c r="FN230" s="245"/>
      <c r="FO230" s="245"/>
      <c r="FP230" s="245"/>
      <c r="FQ230" s="245"/>
      <c r="FR230" s="245"/>
      <c r="FS230" s="245"/>
      <c r="FT230" s="245"/>
      <c r="FU230" s="245"/>
      <c r="FV230" s="245"/>
      <c r="FW230" s="245"/>
      <c r="FX230" s="245"/>
      <c r="FY230" s="245"/>
      <c r="FZ230" s="245"/>
      <c r="GA230" s="245"/>
      <c r="GB230" s="245"/>
      <c r="GC230" s="245"/>
      <c r="GD230" s="245"/>
      <c r="GE230" s="245"/>
      <c r="GF230" s="245"/>
      <c r="GG230" s="245"/>
      <c r="GH230" s="245"/>
      <c r="GI230" s="245"/>
      <c r="GJ230" s="245"/>
      <c r="GK230" s="245"/>
      <c r="GL230" s="245"/>
      <c r="GM230" s="245"/>
      <c r="GN230" s="245"/>
      <c r="GO230" s="245"/>
      <c r="GP230" s="245"/>
      <c r="GQ230" s="245"/>
      <c r="GR230" s="245"/>
      <c r="GS230" s="245"/>
      <c r="GT230" s="245"/>
      <c r="GU230" s="245"/>
      <c r="GV230" s="245"/>
      <c r="GW230" s="245"/>
      <c r="GX230" s="245"/>
      <c r="GY230" s="245"/>
      <c r="GZ230" s="245"/>
      <c r="HA230" s="245"/>
      <c r="HB230" s="245"/>
      <c r="HC230" s="245"/>
      <c r="HD230" s="245"/>
      <c r="HE230" s="245"/>
      <c r="HF230" s="245"/>
      <c r="HG230" s="245"/>
      <c r="HH230" s="245"/>
      <c r="HI230" s="245"/>
      <c r="HJ230" s="245"/>
      <c r="HK230" s="245"/>
      <c r="HL230" s="245"/>
      <c r="HM230" s="245"/>
      <c r="HN230" s="245"/>
      <c r="HO230" s="245"/>
      <c r="HP230" s="245"/>
      <c r="HQ230" s="245"/>
      <c r="HR230" s="245"/>
      <c r="HS230" s="245"/>
      <c r="HT230" s="245"/>
      <c r="HU230" s="245"/>
      <c r="HV230" s="245"/>
      <c r="HW230" s="245"/>
      <c r="HX230" s="245"/>
      <c r="HY230" s="245"/>
      <c r="HZ230" s="245"/>
      <c r="IA230" s="245"/>
      <c r="IB230" s="245"/>
      <c r="IC230" s="245"/>
      <c r="ID230" s="245"/>
      <c r="IE230" s="245"/>
      <c r="IF230" s="245"/>
      <c r="IG230" s="245"/>
      <c r="IH230" s="245"/>
      <c r="II230" s="245"/>
      <c r="IJ230" s="245"/>
      <c r="IK230" s="245"/>
      <c r="IL230" s="245"/>
      <c r="IM230" s="245"/>
      <c r="IN230" s="245"/>
      <c r="IO230" s="245"/>
      <c r="IP230" s="245"/>
      <c r="IQ230" s="245"/>
      <c r="IR230" s="245"/>
      <c r="IS230" s="245"/>
      <c r="IT230" s="245"/>
      <c r="IU230" s="245"/>
      <c r="IV230" s="245"/>
      <c r="IW230" s="245"/>
      <c r="IX230" s="142"/>
    </row>
    <row r="231" spans="1:258" s="83" customFormat="1" x14ac:dyDescent="0.2">
      <c r="A231" s="245" t="s">
        <v>249</v>
      </c>
      <c r="B231" s="245"/>
      <c r="C231" s="245"/>
      <c r="D231" s="146"/>
      <c r="E231" s="89"/>
      <c r="F231" s="182"/>
      <c r="H231" s="188"/>
      <c r="I231" s="102"/>
      <c r="J231" s="72"/>
    </row>
    <row r="232" spans="1:258" s="83" customFormat="1" x14ac:dyDescent="0.2">
      <c r="A232" s="245"/>
      <c r="B232" s="245"/>
      <c r="C232" s="245"/>
      <c r="D232" s="146"/>
      <c r="E232" s="89"/>
      <c r="F232" s="182"/>
      <c r="H232" s="188"/>
      <c r="I232" s="102"/>
      <c r="J232" s="72"/>
    </row>
    <row r="233" spans="1:258" s="83" customFormat="1" x14ac:dyDescent="0.2">
      <c r="A233"/>
      <c r="B233" s="24"/>
      <c r="C233" s="24"/>
      <c r="D233" s="24"/>
      <c r="E233" s="89"/>
      <c r="F233" s="182"/>
      <c r="H233" s="24"/>
      <c r="I233" s="102"/>
      <c r="J233" s="72"/>
    </row>
    <row r="234" spans="1:258" s="83" customFormat="1" ht="15" x14ac:dyDescent="0.2">
      <c r="A234" s="143"/>
      <c r="B234" s="144"/>
      <c r="C234" s="145"/>
      <c r="D234" s="145"/>
      <c r="E234" s="144"/>
      <c r="F234" s="183"/>
      <c r="H234" s="145"/>
      <c r="I234" s="102"/>
      <c r="J234" s="72"/>
    </row>
  </sheetData>
  <autoFilter ref="B1:B234"/>
  <mergeCells count="222">
    <mergeCell ref="A232:C232"/>
    <mergeCell ref="A231:C231"/>
    <mergeCell ref="IO230:IQ230"/>
    <mergeCell ref="IR230:IT230"/>
    <mergeCell ref="IU230:IW230"/>
    <mergeCell ref="A192:F192"/>
    <mergeCell ref="HN230:HP230"/>
    <mergeCell ref="HQ230:HS230"/>
    <mergeCell ref="HT230:HV230"/>
    <mergeCell ref="HW230:HY230"/>
    <mergeCell ref="HZ230:IB230"/>
    <mergeCell ref="IC230:IE230"/>
    <mergeCell ref="IF230:IH230"/>
    <mergeCell ref="II230:IK230"/>
    <mergeCell ref="IL230:IN230"/>
    <mergeCell ref="GM230:GO230"/>
    <mergeCell ref="GP230:GR230"/>
    <mergeCell ref="GS230:GU230"/>
    <mergeCell ref="GV230:GX230"/>
    <mergeCell ref="GY230:HA230"/>
    <mergeCell ref="HB230:HD230"/>
    <mergeCell ref="HE230:HG230"/>
    <mergeCell ref="HH230:HJ230"/>
    <mergeCell ref="HK230:HM230"/>
    <mergeCell ref="FL230:FN230"/>
    <mergeCell ref="FO230:FQ230"/>
    <mergeCell ref="FR230:FT230"/>
    <mergeCell ref="FU230:FW230"/>
    <mergeCell ref="FX230:FZ230"/>
    <mergeCell ref="GA230:GC230"/>
    <mergeCell ref="GD230:GF230"/>
    <mergeCell ref="GG230:GI230"/>
    <mergeCell ref="GJ230:GL230"/>
    <mergeCell ref="EK230:EM230"/>
    <mergeCell ref="EN230:EP230"/>
    <mergeCell ref="EQ230:ES230"/>
    <mergeCell ref="ET230:EV230"/>
    <mergeCell ref="EW230:EY230"/>
    <mergeCell ref="EZ230:FB230"/>
    <mergeCell ref="FC230:FE230"/>
    <mergeCell ref="FF230:FH230"/>
    <mergeCell ref="FI230:FK230"/>
    <mergeCell ref="DJ230:DL230"/>
    <mergeCell ref="DM230:DO230"/>
    <mergeCell ref="DP230:DR230"/>
    <mergeCell ref="DS230:DU230"/>
    <mergeCell ref="DV230:DX230"/>
    <mergeCell ref="DY230:EA230"/>
    <mergeCell ref="EB230:ED230"/>
    <mergeCell ref="EE230:EG230"/>
    <mergeCell ref="EH230:EJ230"/>
    <mergeCell ref="CI230:CK230"/>
    <mergeCell ref="CL230:CN230"/>
    <mergeCell ref="CO230:CQ230"/>
    <mergeCell ref="CR230:CT230"/>
    <mergeCell ref="CU230:CW230"/>
    <mergeCell ref="CX230:CZ230"/>
    <mergeCell ref="DA230:DC230"/>
    <mergeCell ref="DD230:DF230"/>
    <mergeCell ref="DG230:DI230"/>
    <mergeCell ref="BH230:BJ230"/>
    <mergeCell ref="BK230:BM230"/>
    <mergeCell ref="BN230:BP230"/>
    <mergeCell ref="BQ230:BS230"/>
    <mergeCell ref="BT230:BV230"/>
    <mergeCell ref="BW230:BY230"/>
    <mergeCell ref="BZ230:CB230"/>
    <mergeCell ref="CC230:CE230"/>
    <mergeCell ref="CF230:CH230"/>
    <mergeCell ref="AG230:AI230"/>
    <mergeCell ref="AJ230:AL230"/>
    <mergeCell ref="AM230:AO230"/>
    <mergeCell ref="AP230:AR230"/>
    <mergeCell ref="AS230:AU230"/>
    <mergeCell ref="AV230:AX230"/>
    <mergeCell ref="AY230:BA230"/>
    <mergeCell ref="BB230:BD230"/>
    <mergeCell ref="BE230:BG230"/>
    <mergeCell ref="A230:C230"/>
    <mergeCell ref="E230:H230"/>
    <mergeCell ref="L230:N230"/>
    <mergeCell ref="O230:Q230"/>
    <mergeCell ref="R230:T230"/>
    <mergeCell ref="U230:W230"/>
    <mergeCell ref="X230:Z230"/>
    <mergeCell ref="AA230:AC230"/>
    <mergeCell ref="AD230:AF230"/>
    <mergeCell ref="A24:F24"/>
    <mergeCell ref="A26:F26"/>
    <mergeCell ref="A41:F41"/>
    <mergeCell ref="A45:F45"/>
    <mergeCell ref="A51:F51"/>
    <mergeCell ref="A60:F60"/>
    <mergeCell ref="A1:H1"/>
    <mergeCell ref="A5:F5"/>
    <mergeCell ref="A12:F12"/>
    <mergeCell ref="A15:F15"/>
    <mergeCell ref="A19:F19"/>
    <mergeCell ref="A20:A21"/>
    <mergeCell ref="B20:B21"/>
    <mergeCell ref="C82:C92"/>
    <mergeCell ref="A94:F94"/>
    <mergeCell ref="A101:F101"/>
    <mergeCell ref="C103:C110"/>
    <mergeCell ref="A111:F111"/>
    <mergeCell ref="A114:F114"/>
    <mergeCell ref="A71:F71"/>
    <mergeCell ref="B74:B75"/>
    <mergeCell ref="C74:C75"/>
    <mergeCell ref="A76:F76"/>
    <mergeCell ref="C77:C78"/>
    <mergeCell ref="A81:F81"/>
    <mergeCell ref="D74:D75"/>
    <mergeCell ref="C118:C120"/>
    <mergeCell ref="B125:B135"/>
    <mergeCell ref="C125:C135"/>
    <mergeCell ref="E125:E135"/>
    <mergeCell ref="A136:F136"/>
    <mergeCell ref="B144:B155"/>
    <mergeCell ref="C144:C155"/>
    <mergeCell ref="E144:E155"/>
    <mergeCell ref="B194:B202"/>
    <mergeCell ref="C194:C202"/>
    <mergeCell ref="F194:F202"/>
    <mergeCell ref="A228:C228"/>
    <mergeCell ref="E228:H228"/>
    <mergeCell ref="L228:N228"/>
    <mergeCell ref="O228:Q228"/>
    <mergeCell ref="R228:T228"/>
    <mergeCell ref="U228:W228"/>
    <mergeCell ref="A160:F160"/>
    <mergeCell ref="B161:B185"/>
    <mergeCell ref="C161:C185"/>
    <mergeCell ref="E161:E185"/>
    <mergeCell ref="F161:F185"/>
    <mergeCell ref="A227:C227"/>
    <mergeCell ref="A207:F207"/>
    <mergeCell ref="B210:B224"/>
    <mergeCell ref="D210:D224"/>
    <mergeCell ref="F210:F224"/>
    <mergeCell ref="AP228:AR228"/>
    <mergeCell ref="AS228:AU228"/>
    <mergeCell ref="AV228:AX228"/>
    <mergeCell ref="AY228:BA228"/>
    <mergeCell ref="BB228:BD228"/>
    <mergeCell ref="BE228:BG228"/>
    <mergeCell ref="X228:Z228"/>
    <mergeCell ref="AA228:AC228"/>
    <mergeCell ref="AD228:AF228"/>
    <mergeCell ref="AG228:AI228"/>
    <mergeCell ref="AJ228:AL228"/>
    <mergeCell ref="AM228:AO228"/>
    <mergeCell ref="BZ228:CB228"/>
    <mergeCell ref="CC228:CE228"/>
    <mergeCell ref="CF228:CH228"/>
    <mergeCell ref="CI228:CK228"/>
    <mergeCell ref="CL228:CN228"/>
    <mergeCell ref="CO228:CQ228"/>
    <mergeCell ref="BH228:BJ228"/>
    <mergeCell ref="BK228:BM228"/>
    <mergeCell ref="BN228:BP228"/>
    <mergeCell ref="BQ228:BS228"/>
    <mergeCell ref="BT228:BV228"/>
    <mergeCell ref="BW228:BY228"/>
    <mergeCell ref="DJ228:DL228"/>
    <mergeCell ref="DM228:DO228"/>
    <mergeCell ref="DP228:DR228"/>
    <mergeCell ref="DS228:DU228"/>
    <mergeCell ref="DV228:DX228"/>
    <mergeCell ref="DY228:EA228"/>
    <mergeCell ref="CR228:CT228"/>
    <mergeCell ref="CU228:CW228"/>
    <mergeCell ref="CX228:CZ228"/>
    <mergeCell ref="DA228:DC228"/>
    <mergeCell ref="DD228:DF228"/>
    <mergeCell ref="DG228:DI228"/>
    <mergeCell ref="FC228:FE228"/>
    <mergeCell ref="FF228:FH228"/>
    <mergeCell ref="FI228:FK228"/>
    <mergeCell ref="EB228:ED228"/>
    <mergeCell ref="EE228:EG228"/>
    <mergeCell ref="EH228:EJ228"/>
    <mergeCell ref="EK228:EM228"/>
    <mergeCell ref="EN228:EP228"/>
    <mergeCell ref="EQ228:ES228"/>
    <mergeCell ref="IU228:IW228"/>
    <mergeCell ref="HN228:HP228"/>
    <mergeCell ref="HQ228:HS228"/>
    <mergeCell ref="HT228:HV228"/>
    <mergeCell ref="HW228:HY228"/>
    <mergeCell ref="HZ228:IB228"/>
    <mergeCell ref="IC228:IE228"/>
    <mergeCell ref="GV228:GX228"/>
    <mergeCell ref="GY228:HA228"/>
    <mergeCell ref="HB228:HD228"/>
    <mergeCell ref="HE228:HG228"/>
    <mergeCell ref="HH228:HJ228"/>
    <mergeCell ref="HK228:HM228"/>
    <mergeCell ref="H74:H75"/>
    <mergeCell ref="H210:H224"/>
    <mergeCell ref="I124:L136"/>
    <mergeCell ref="A229:C229"/>
    <mergeCell ref="IF228:IH228"/>
    <mergeCell ref="II228:IK228"/>
    <mergeCell ref="IL228:IN228"/>
    <mergeCell ref="IO228:IQ228"/>
    <mergeCell ref="IR228:IT228"/>
    <mergeCell ref="GD228:GF228"/>
    <mergeCell ref="GG228:GI228"/>
    <mergeCell ref="GJ228:GL228"/>
    <mergeCell ref="GM228:GO228"/>
    <mergeCell ref="GP228:GR228"/>
    <mergeCell ref="GS228:GU228"/>
    <mergeCell ref="FL228:FN228"/>
    <mergeCell ref="FO228:FQ228"/>
    <mergeCell ref="FR228:FT228"/>
    <mergeCell ref="FU228:FW228"/>
    <mergeCell ref="FX228:FZ228"/>
    <mergeCell ref="GA228:GC228"/>
    <mergeCell ref="ET228:EV228"/>
    <mergeCell ref="EW228:EY228"/>
    <mergeCell ref="EZ228:FB228"/>
  </mergeCells>
  <hyperlinks>
    <hyperlink ref="I122" r:id="rId1" location="Text "/>
    <hyperlink ref="I118" r:id="rId2" location="Text "/>
    <hyperlink ref="I121" r:id="rId3" location="Text "/>
  </hyperlinks>
  <printOptions horizontalCentered="1"/>
  <pageMargins left="0.59055118110236227" right="0.35433070866141736" top="0.43307086614173229" bottom="0.15748031496062992" header="0.39370078740157483" footer="0.19685039370078741"/>
  <pageSetup paperSize="9" scale="47" fitToHeight="0" orientation="portrait" r:id="rId4"/>
  <headerFooter alignWithMargins="0"/>
  <drawing r:id="rId5"/>
  <legacyDrawing r:id="rId6"/>
  <controls>
    <mc:AlternateContent xmlns:mc="http://schemas.openxmlformats.org/markup-compatibility/2006">
      <mc:Choice Requires="x14">
        <control shapeId="1026" r:id="rId7" name="Control 2">
          <controlPr defaultSize="0" r:id="rId8">
            <anchor moveWithCells="1">
              <from>
                <xdr:col>15</xdr:col>
                <xdr:colOff>0</xdr:colOff>
                <xdr:row>234</xdr:row>
                <xdr:rowOff>0</xdr:rowOff>
              </from>
              <to>
                <xdr:col>15</xdr:col>
                <xdr:colOff>914400</xdr:colOff>
                <xdr:row>239</xdr:row>
                <xdr:rowOff>104775</xdr:rowOff>
              </to>
            </anchor>
          </controlPr>
        </control>
      </mc:Choice>
      <mc:Fallback>
        <control shapeId="1026" r:id="rId7" name="Control 2"/>
      </mc:Fallback>
    </mc:AlternateContent>
    <mc:AlternateContent xmlns:mc="http://schemas.openxmlformats.org/markup-compatibility/2006">
      <mc:Choice Requires="x14">
        <control shapeId="1028" r:id="rId9" name="Control 4">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28" r:id="rId9" name="Control 4"/>
      </mc:Fallback>
    </mc:AlternateContent>
    <mc:AlternateContent xmlns:mc="http://schemas.openxmlformats.org/markup-compatibility/2006">
      <mc:Choice Requires="x14">
        <control shapeId="1030" r:id="rId10" name="Control 6">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30" r:id="rId10" name="Control 6"/>
      </mc:Fallback>
    </mc:AlternateContent>
    <mc:AlternateContent xmlns:mc="http://schemas.openxmlformats.org/markup-compatibility/2006">
      <mc:Choice Requires="x14">
        <control shapeId="1032" r:id="rId11" name="Control 8">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32" r:id="rId11" name="Control 8"/>
      </mc:Fallback>
    </mc:AlternateContent>
    <mc:AlternateContent xmlns:mc="http://schemas.openxmlformats.org/markup-compatibility/2006">
      <mc:Choice Requires="x14">
        <control shapeId="1034" r:id="rId12" name="Control 10">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34" r:id="rId12" name="Control 10"/>
      </mc:Fallback>
    </mc:AlternateContent>
    <mc:AlternateContent xmlns:mc="http://schemas.openxmlformats.org/markup-compatibility/2006">
      <mc:Choice Requires="x14">
        <control shapeId="1036" r:id="rId13" name="Control 12">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36" r:id="rId13" name="Control 12"/>
      </mc:Fallback>
    </mc:AlternateContent>
    <mc:AlternateContent xmlns:mc="http://schemas.openxmlformats.org/markup-compatibility/2006">
      <mc:Choice Requires="x14">
        <control shapeId="1038" r:id="rId14" name="Control 14">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38" r:id="rId14" name="Control 14"/>
      </mc:Fallback>
    </mc:AlternateContent>
    <mc:AlternateContent xmlns:mc="http://schemas.openxmlformats.org/markup-compatibility/2006">
      <mc:Choice Requires="x14">
        <control shapeId="1040" r:id="rId15" name="Control 16">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40" r:id="rId15" name="Control 16"/>
      </mc:Fallback>
    </mc:AlternateContent>
    <mc:AlternateContent xmlns:mc="http://schemas.openxmlformats.org/markup-compatibility/2006">
      <mc:Choice Requires="x14">
        <control shapeId="1042" r:id="rId16" name="Control 18">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42" r:id="rId16" name="Control 18"/>
      </mc:Fallback>
    </mc:AlternateContent>
    <mc:AlternateContent xmlns:mc="http://schemas.openxmlformats.org/markup-compatibility/2006">
      <mc:Choice Requires="x14">
        <control shapeId="1044" r:id="rId17" name="Control 20">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44" r:id="rId17" name="Control 20"/>
      </mc:Fallback>
    </mc:AlternateContent>
    <mc:AlternateContent xmlns:mc="http://schemas.openxmlformats.org/markup-compatibility/2006">
      <mc:Choice Requires="x14">
        <control shapeId="1046" r:id="rId18" name="Control 22">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46" r:id="rId18" name="Control 22"/>
      </mc:Fallback>
    </mc:AlternateContent>
    <mc:AlternateContent xmlns:mc="http://schemas.openxmlformats.org/markup-compatibility/2006">
      <mc:Choice Requires="x14">
        <control shapeId="1048" r:id="rId19" name="Control 24">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48" r:id="rId19" name="Control 24"/>
      </mc:Fallback>
    </mc:AlternateContent>
    <mc:AlternateContent xmlns:mc="http://schemas.openxmlformats.org/markup-compatibility/2006">
      <mc:Choice Requires="x14">
        <control shapeId="1050" r:id="rId20" name="Control 26">
          <controlPr defaultSize="0" r:id="rId8">
            <anchor moveWithCells="1">
              <from>
                <xdr:col>16</xdr:col>
                <xdr:colOff>0</xdr:colOff>
                <xdr:row>234</xdr:row>
                <xdr:rowOff>0</xdr:rowOff>
              </from>
              <to>
                <xdr:col>16</xdr:col>
                <xdr:colOff>914400</xdr:colOff>
                <xdr:row>239</xdr:row>
                <xdr:rowOff>104775</xdr:rowOff>
              </to>
            </anchor>
          </controlPr>
        </control>
      </mc:Choice>
      <mc:Fallback>
        <control shapeId="1050" r:id="rId20" name="Control 26"/>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795F85084727864D943A1640386A6A57" ma:contentTypeVersion="9" ma:contentTypeDescription="Створення нового документа." ma:contentTypeScope="" ma:versionID="f735ecf815ac937e532e04e570f5c363">
  <xsd:schema xmlns:xsd="http://www.w3.org/2001/XMLSchema" xmlns:xs="http://www.w3.org/2001/XMLSchema" xmlns:p="http://schemas.microsoft.com/office/2006/metadata/properties" xmlns:ns2="acedc1b3-a6a6-4744-bb8f-c9b717f8a9c9" targetNamespace="http://schemas.microsoft.com/office/2006/metadata/properties" ma:root="true" ma:fieldsID="b60be84027587505665ece797e11c4db" ns2:_="">
    <xsd:import namespace="acedc1b3-a6a6-4744-bb8f-c9b717f8a9c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dc1b3-a6a6-4744-bb8f-c9b717f8a9c9" elementFormDefault="qualified">
    <xsd:import namespace="http://schemas.microsoft.com/office/2006/documentManagement/types"/>
    <xsd:import namespace="http://schemas.microsoft.com/office/infopath/2007/PartnerControls"/>
    <xsd:element name="_dlc_DocId" ma:index="8" nillable="true" ma:displayName="Значення ідентифікатора документа" ma:description="Значення ідентифікатора документа, призначеного цьому елементу." ma:internalName="_dlc_DocId" ma:readOnly="true">
      <xsd:simpleType>
        <xsd:restriction base="dms:Text"/>
      </xsd:simpleType>
    </xsd:element>
    <xsd:element name="_dlc_DocIdUrl" ma:index="9" nillable="true" ma:displayName="Ідентифікатор документа" ma:description="Постійне посилання на цей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acedc1b3-a6a6-4744-bb8f-c9b717f8a9c9">MFWF-347-94607</_dlc_DocId>
    <_dlc_DocIdUrl xmlns="acedc1b3-a6a6-4744-bb8f-c9b717f8a9c9">
      <Url>http://workflow/12000/12100/12130/_layouts/DocIdRedir.aspx?ID=MFWF-347-94607</Url>
      <Description>MFWF-347-94607</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95F040-6A0A-4F7C-A4C9-2A5561414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dc1b3-a6a6-4744-bb8f-c9b717f8a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71CE1D-49EC-435E-81D5-C2E9E172AECD}">
  <ds:schemaRefs>
    <ds:schemaRef ds:uri="http://schemas.microsoft.com/sharepoint/events"/>
  </ds:schemaRefs>
</ds:datastoreItem>
</file>

<file path=customXml/itemProps3.xml><?xml version="1.0" encoding="utf-8"?>
<ds:datastoreItem xmlns:ds="http://schemas.openxmlformats.org/officeDocument/2006/customXml" ds:itemID="{C74A0358-9B7B-4A0D-ADB3-7B101852066A}">
  <ds:schemaRef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acedc1b3-a6a6-4744-bb8f-c9b717f8a9c9"/>
    <ds:schemaRef ds:uri="http://www.w3.org/XML/1998/namespace"/>
  </ds:schemaRefs>
</ds:datastoreItem>
</file>

<file path=customXml/itemProps4.xml><?xml version="1.0" encoding="utf-8"?>
<ds:datastoreItem xmlns:ds="http://schemas.openxmlformats.org/officeDocument/2006/customXml" ds:itemID="{1EBD4748-7B74-4CB7-8916-7E789F551F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основна </vt:lpstr>
      <vt:lpstr>'основна '!Заголовки_для_друку</vt:lpstr>
      <vt:lpstr>'основна '!Область_друку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medvedeva</dc:creator>
  <cp:lastModifiedBy>Лесик Лариса Петрівна</cp:lastModifiedBy>
  <cp:lastPrinted>2024-10-24T12:43:40Z</cp:lastPrinted>
  <dcterms:created xsi:type="dcterms:W3CDTF">2011-05-25T06:09:22Z</dcterms:created>
  <dcterms:modified xsi:type="dcterms:W3CDTF">2024-10-24T15:03:18Z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0x010100795F85084727864D943A1640386A6A57</vt:lpwstr>
  </property>
  <property fmtid="{D5CDD505-2E9C-101B-9397-08002B2CF9AE}" pid="3" name="_dlc_DocIdItemGuid">
    <vt:lpwstr>fa655da8-cd74-40f9-aaf7-96f2ac7fe134</vt:lpwstr>
  </property>
</Properties>
</file>